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30" windowWidth="21315" windowHeight="9345" activeTab="1"/>
  </bookViews>
  <sheets>
    <sheet name="2012" sheetId="1" r:id="rId1"/>
    <sheet name="2011" sheetId="2" r:id="rId2"/>
    <sheet name="Hoja3" sheetId="3" r:id="rId3"/>
  </sheets>
  <calcPr calcId="144525" concurrentCalc="0"/>
</workbook>
</file>

<file path=xl/calcChain.xml><?xml version="1.0" encoding="utf-8"?>
<calcChain xmlns="http://schemas.openxmlformats.org/spreadsheetml/2006/main">
  <c r="BO5" i="2" l="1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4" i="2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4" i="2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P18" i="2"/>
  <c r="P17" i="2"/>
  <c r="P16" i="2"/>
  <c r="P15" i="2"/>
  <c r="P14" i="2"/>
  <c r="P13" i="2"/>
  <c r="Q13" i="2"/>
  <c r="M13" i="2"/>
  <c r="P8" i="2"/>
  <c r="P7" i="2"/>
  <c r="Q7" i="2"/>
  <c r="P6" i="2"/>
  <c r="AB5" i="2"/>
  <c r="AC5" i="2"/>
  <c r="AA4" i="2"/>
  <c r="BE4" i="2"/>
  <c r="P4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M2" i="2"/>
  <c r="AN2" i="2"/>
  <c r="AO2" i="2"/>
  <c r="AP2" i="2"/>
  <c r="AQ2" i="2"/>
  <c r="AR2" i="2"/>
  <c r="AS2" i="2"/>
  <c r="AT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K1" i="2"/>
  <c r="H1" i="2"/>
  <c r="H9" i="1"/>
  <c r="H7" i="1"/>
  <c r="N7" i="1"/>
  <c r="H18" i="1"/>
  <c r="N18" i="1"/>
  <c r="H19" i="1"/>
  <c r="N19" i="1"/>
  <c r="H20" i="1"/>
  <c r="H17" i="1"/>
  <c r="N17" i="1"/>
  <c r="N2" i="1"/>
  <c r="H2" i="1"/>
  <c r="H16" i="1"/>
  <c r="N16" i="1"/>
  <c r="H15" i="1"/>
  <c r="N15" i="1"/>
  <c r="H14" i="1"/>
  <c r="N14" i="1"/>
  <c r="H13" i="1"/>
  <c r="N13" i="1"/>
  <c r="N12" i="1"/>
  <c r="H11" i="1"/>
  <c r="H12" i="1"/>
  <c r="H10" i="1"/>
  <c r="N11" i="1"/>
  <c r="N5" i="1"/>
  <c r="H4" i="1"/>
  <c r="N10" i="1"/>
  <c r="N9" i="1"/>
  <c r="H8" i="1"/>
  <c r="N8" i="1"/>
</calcChain>
</file>

<file path=xl/comments1.xml><?xml version="1.0" encoding="utf-8"?>
<comments xmlns="http://schemas.openxmlformats.org/spreadsheetml/2006/main">
  <authors>
    <author>Milton J. Velasco Piedra</author>
  </authors>
  <commentList>
    <comment ref="S6" authorId="0">
      <text>
        <r>
          <rPr>
            <b/>
            <sz val="9"/>
            <color indexed="81"/>
            <rFont val="Tahoma"/>
            <family val="2"/>
          </rPr>
          <t>MES DE ENERO</t>
        </r>
      </text>
    </comment>
    <comment ref="U8" authorId="0">
      <text>
        <r>
          <rPr>
            <b/>
            <sz val="9"/>
            <color indexed="81"/>
            <rFont val="Tahoma"/>
            <family val="2"/>
          </rPr>
          <t>FEBRERO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8" authorId="0">
      <text>
        <r>
          <rPr>
            <b/>
            <sz val="9"/>
            <color indexed="81"/>
            <rFont val="Tahoma"/>
            <family val="2"/>
          </rPr>
          <t>MES DE MARZO</t>
        </r>
      </text>
    </comment>
    <comment ref="T9" authorId="0">
      <text>
        <r>
          <rPr>
            <b/>
            <sz val="9"/>
            <color indexed="81"/>
            <rFont val="Tahoma"/>
            <family val="2"/>
          </rPr>
          <t>corresponde a laplanilla mes de febrero</t>
        </r>
      </text>
    </comment>
    <comment ref="U9" authorId="0">
      <text>
        <r>
          <rPr>
            <b/>
            <sz val="9"/>
            <color indexed="81"/>
            <rFont val="Tahoma"/>
            <family val="2"/>
          </rPr>
          <t xml:space="preserve">mes de marzo
</t>
        </r>
      </text>
    </comment>
  </commentList>
</comments>
</file>

<file path=xl/sharedStrings.xml><?xml version="1.0" encoding="utf-8"?>
<sst xmlns="http://schemas.openxmlformats.org/spreadsheetml/2006/main" count="278" uniqueCount="207">
  <si>
    <t>FECHA DEL CONTRATO</t>
  </si>
  <si>
    <t>DESCRIPCION</t>
  </si>
  <si>
    <t>MONTO CONTRATO</t>
  </si>
  <si>
    <t>MONTO CONTRATO COMPLEMENTARIO</t>
  </si>
  <si>
    <t>PLAZO CONTRACTUAL</t>
  </si>
  <si>
    <t>AMPLIACIÓN</t>
  </si>
  <si>
    <t>PLAZO TOTAL</t>
  </si>
  <si>
    <t>ANTICIPO</t>
  </si>
  <si>
    <t>CONTRATISTA</t>
  </si>
  <si>
    <t>TOTAL PLANILLADO</t>
  </si>
  <si>
    <t>AVANCE ECONÓMICO</t>
  </si>
  <si>
    <t>AVANCE FISICO</t>
  </si>
  <si>
    <t>FECHA DE TERMINACIÓN</t>
  </si>
  <si>
    <t>ESTADO ACTUAL</t>
  </si>
  <si>
    <t>OBRAS DE RESTITUCIÓN DE LA FACHADA FRONTAL DE LA IGLESIA MATRIZ DE LA PARROQUIA NULTI "NUESTRA SEÑORA DEL ROSARIO".</t>
  </si>
  <si>
    <t>MEJORAMIENTO DEL PASEO TRES DE NOVIEMBRE EN EL TRAMO COMPRENDIDO ENTRE EL PUENTE DE TODOS SANTOS Y EN PUENTE DEL CENTENARIO</t>
  </si>
  <si>
    <t>ARQ. NANCY SUSANA QUEZADA DUMAS</t>
  </si>
  <si>
    <t>ENTREGA DEL ANTICIPO</t>
  </si>
  <si>
    <t>EN EJECUCIÓN</t>
  </si>
  <si>
    <t>ING. GUIDO FERNANDO CORDOVA ROSALES</t>
  </si>
  <si>
    <t>CONSTRUCCIÓN DE UNA ESCALINATA EN LA CIUDADELA URUBAMBA ENTRE CALLES CACIQUE CHAMBA Y PRINCESA TOA.</t>
  </si>
  <si>
    <t>ING. VERONICA FABIOLA LARRIVA GARCÍA</t>
  </si>
  <si>
    <t>CONSTRUCCIÓN DEL INSTITUTO DE INVIDENTES Y SORDOS DEL AZUAY (I.E.I.S.A.) II ETAPA</t>
  </si>
  <si>
    <t>CONSOLHABIT - ARQ. OSWALDO LATA GUAMAN</t>
  </si>
  <si>
    <t>AMPLIACIÓN Y READECUACIÓN DE LAS BATERIAS SANITARIAS DEL CENTRO MUNICIPAL ARTESANAL (CEMUART).</t>
  </si>
  <si>
    <t>ARQ. CARMEN SUSANA MORENO SERRANO</t>
  </si>
  <si>
    <t>80% (incl. No planillado)</t>
  </si>
  <si>
    <t>MEJORAMIENTO DE LA PASARELA Y ESCALINATA EN LA AV. 12 DE ABRIL FRENTE A LA UNIVERSIDAD DE CUENCA</t>
  </si>
  <si>
    <t>30 (en tramite)</t>
  </si>
  <si>
    <t>ING. CÉSAR GASTON SANTIN AVILA</t>
  </si>
  <si>
    <t>50% no se cancela</t>
  </si>
  <si>
    <t>ARQ. EDGAR ORTEGA ORTEGA</t>
  </si>
  <si>
    <t>CONSTRUCCIÓN DE LA III ETAPA DEL INSTITUTO STEPHEN HAWKINGS</t>
  </si>
  <si>
    <t>CONSTRUCCION DEL SISTEMA DE AGUA POTABLE Y CONTRA INCENDIOS PARA EL MERCADO 12 DE ABRIL</t>
  </si>
  <si>
    <t>ING. BOLIVAR GONZALO VANEGAS LEON</t>
  </si>
  <si>
    <t xml:space="preserve">CONTRUCCION DE AULA , ARREGLO DE PATIO Y CANCHA DE USO MULTIPLE DE LA ESCUELA CAZADORES DE LOS RIOS </t>
  </si>
  <si>
    <t>ARQ. FANNY ABAD</t>
  </si>
  <si>
    <t>FINALIZADO</t>
  </si>
  <si>
    <t>FINALIZADO Falta ingresar planilla de liquidación</t>
  </si>
  <si>
    <t>ADECUACIÓN DE LA CASA COMUNAL DE LA CDLA. EUCALIPTOS EN LA QUE SE IMPLEMENTARA UN CENTRO DEL SABER</t>
  </si>
  <si>
    <t>ARQ. PAUL JIMBO</t>
  </si>
  <si>
    <t>IMPRIMACIÓN Y COLOCACION DE CARPETA ASFALTICA e=3" EN LA VÍA AL CENTRO PARROQUIAL DE SANTA ANA EN EL TRAMO COMPRENDIDO ENTRE EL CENTRO PARROQUIAL Y VÍA AL VALLE - SANTA ANA - SAN BARTOLO</t>
  </si>
  <si>
    <t>ING. JAIME ENRIQUE OCHOA AGUIRRE</t>
  </si>
  <si>
    <t>EN EJECUCIÓN falta ejecutar el contrato complementario</t>
  </si>
  <si>
    <t>CONSTRUCCIÓN DE AULAS DE LA PLANTA BAJA (ETAPAI)  EN LA ESCUELA SAN JOSÉ DE CALAZANS</t>
  </si>
  <si>
    <t>CONSTRUCCIÓN DE L PLATAFORMA PARA EL PROYECTO PARQUE TEMATICO INCLUSIVO CULTURAL CIRCO SOCIAL.</t>
  </si>
  <si>
    <t>ING. WALTER RENE CHIMBO BARROS</t>
  </si>
  <si>
    <t>REHABILITACIÓN DEL PARQUE DE LA MADRE Y CONSTRUCCIÓN DE PARQUEADEROS</t>
  </si>
  <si>
    <t>CONSTRUCTORA B &amp; M &amp; V</t>
  </si>
  <si>
    <t>RESTAURACIÓN Y ADAPTACION A NUEVO USO DEL INMUEBLE DE PROPIEDAD MUNICIPAL, UBICADO CON FRENTE A LAS CALLES MARISCAL LAMAR Y CONVENCIÓN DEL 45, DESTINADO AL "MUSEO DEL ALFARERO".</t>
  </si>
  <si>
    <t>ARQ. INES LUCIA ESPINOZA CARRERA</t>
  </si>
  <si>
    <t>CAMBIO DE REVESTIMIENTO Y ELEVACION DE LA ESTRUCTURA DE LA NAVE CENTRAL PARA EL MERCADO 10 DE AGOSTO</t>
  </si>
  <si>
    <t>ING. JUAN CARLOS BACULIMA GUAMAN</t>
  </si>
  <si>
    <t>CONSTRUCCIÓN DE UNA LOSA PARA PLANTA ALTA Y REFORZAMIENTO ESTRUCTURAL PARA LA GUARDERIA LAS ARDILLITAS</t>
  </si>
  <si>
    <t>ING. JUAN PEDRO IDROVO CARRASCO</t>
  </si>
  <si>
    <t>IMPERMEABILIZACION DE LAS CUBIERTAS DEL SALÓN DEL PUEBLO DE LA CASA DE LA CULTURA NUCLEO DEL AZUAY</t>
  </si>
  <si>
    <t>ARQ. ROMAN ALEJANDRO ORELLANA SARMIENTO</t>
  </si>
  <si>
    <t>CONSTRUCCIÓN DE LA EDIFICACIÓN PARA LA FUNDACIÓN JOVENES CONTRA EL CANCER - EL ALBERGUE DE SOLCA</t>
  </si>
  <si>
    <t>ING. ALFONSO RENÉ VÁSQUEZ GUARICELA</t>
  </si>
  <si>
    <t>Construcción de viviendas de interes social y readecuación a nuevo uso de los inmuebles ubicados en la calle Rafael María Arízaga 7-95 y 7 -97</t>
  </si>
  <si>
    <t>ARQ. SEVERO FRANCISCO ORTIZ ALMEIDA</t>
  </si>
  <si>
    <t>Suspendido debido a ajustes en los diseños</t>
  </si>
  <si>
    <t xml:space="preserve"> </t>
  </si>
  <si>
    <t>MES</t>
  </si>
  <si>
    <t>PARTIDA PRESUPUESTARIA</t>
  </si>
  <si>
    <t>PLIEGOS</t>
  </si>
  <si>
    <t>CONTRATO N°</t>
  </si>
  <si>
    <t>UBICACIÓN</t>
  </si>
  <si>
    <t>FECHA DE ENTREGA ANTICIPO</t>
  </si>
  <si>
    <t>INICIO DE OBRA</t>
  </si>
  <si>
    <t>PLAZO</t>
  </si>
  <si>
    <t>AMPLIACIONES (dias)</t>
  </si>
  <si>
    <t>FECHA DE TERMINO CONTRACTUAL</t>
  </si>
  <si>
    <t>FECHA DE TERMI. CONTRACTUAL + AMPLIACIONES</t>
  </si>
  <si>
    <t>PLANILLA 1</t>
  </si>
  <si>
    <t>PLANILLA 2</t>
  </si>
  <si>
    <t>PLANILLA 3</t>
  </si>
  <si>
    <t>PLANILLA 4</t>
  </si>
  <si>
    <t>PLANILLA 5</t>
  </si>
  <si>
    <t>PLANILLA 6</t>
  </si>
  <si>
    <t>PLANILLA 7</t>
  </si>
  <si>
    <t>PLANILLA 8</t>
  </si>
  <si>
    <t>PLANILLA 9</t>
  </si>
  <si>
    <t>TOTAL</t>
  </si>
  <si>
    <t>REAJUSTE 2</t>
  </si>
  <si>
    <t>REAJUSTE 3</t>
  </si>
  <si>
    <t>REAJUSTE 4</t>
  </si>
  <si>
    <t>REAJUSTE 5</t>
  </si>
  <si>
    <t>REAJUSTE 6</t>
  </si>
  <si>
    <t>REAJUSTE 7</t>
  </si>
  <si>
    <t>REAJUSTE 8</t>
  </si>
  <si>
    <t>REAJUSTE 9</t>
  </si>
  <si>
    <t>REAJUSTE 10</t>
  </si>
  <si>
    <t>LIQUIDACIÓN REAJUSTES</t>
  </si>
  <si>
    <t>COSTO +% 1</t>
  </si>
  <si>
    <t>COSTO +% 2</t>
  </si>
  <si>
    <t>COSTO +% 3</t>
  </si>
  <si>
    <t>COSTO +% 4</t>
  </si>
  <si>
    <t>COSTO +% 5</t>
  </si>
  <si>
    <t>COSTO +% 6</t>
  </si>
  <si>
    <t>COSTO +% 7</t>
  </si>
  <si>
    <t>COSTO +% 8</t>
  </si>
  <si>
    <t>COSTO +% 9</t>
  </si>
  <si>
    <t xml:space="preserve">TOTAL </t>
  </si>
  <si>
    <t>LIQUIDACIÓN DE REAJUSTES</t>
  </si>
  <si>
    <t>MONTO TOTAL PLANILLADO</t>
  </si>
  <si>
    <t>% DE AVANCE</t>
  </si>
  <si>
    <t>RECEPCION PROVISIONAL</t>
  </si>
  <si>
    <t>RECEPCION DEFINITIVA</t>
  </si>
  <si>
    <t>FISCALIZADOR</t>
  </si>
  <si>
    <t>ADMINISTRADOR</t>
  </si>
  <si>
    <t>SUPERVISOR</t>
  </si>
  <si>
    <t>ESTADO</t>
  </si>
  <si>
    <t>FECHA DE SUSPENSIÓN</t>
  </si>
  <si>
    <t>FECHA DE CONTRATO  COMPL.</t>
  </si>
  <si>
    <t>MONTO CONTRATO COMPL.</t>
  </si>
  <si>
    <t>PLAZO COMPLEM.</t>
  </si>
  <si>
    <t>ANTICIPO COMPLEM.</t>
  </si>
  <si>
    <t>AMPLIACION COMPLE.</t>
  </si>
  <si>
    <t>TERMINO DE OBRA</t>
  </si>
  <si>
    <t>FECHA DE TERMINO REAL DE LA OBRA</t>
  </si>
  <si>
    <t xml:space="preserve">CAUSAS DE AMPLIACION </t>
  </si>
  <si>
    <t>INICIO DE OBRA COMPLEMENTARIO</t>
  </si>
  <si>
    <t>OBSERVACIONES</t>
  </si>
  <si>
    <t>DATOS GENERALES</t>
  </si>
  <si>
    <t>RESPONSABLE</t>
  </si>
  <si>
    <t>7.3.38.5.01.04.14</t>
  </si>
  <si>
    <t>979-BS-04-11-UE-MI</t>
  </si>
  <si>
    <t>ING. JAIRO SAUL LARRIVA FLORES</t>
  </si>
  <si>
    <t>OBRAS EN EL PARQUE DE VISORREY</t>
  </si>
  <si>
    <t>ENTRE LA CALLE BARRIAL BLANCO Y MANUEL PLAZA</t>
  </si>
  <si>
    <t>ING. MARCO RAUL VAZQUEZ GUZMAN</t>
  </si>
  <si>
    <t>7,3,36,5,01,04,09 (FONDE DE RESERVA FONSAL</t>
  </si>
  <si>
    <t>MCO-IMC-DAHP-02-2011</t>
  </si>
  <si>
    <t>CONSORCIO REMAYRES (ING. ANDRES IÑIGUEZ ALVARADO)</t>
  </si>
  <si>
    <t>EJECUCION E OBRAS DE REFUERZO DE LA CUPULA MAYOR DE LA CATEDRAL DE LA INMACULADA.</t>
  </si>
  <si>
    <t>BENIGNO MALO ENTRE SUCRE Y BOLIVAR</t>
  </si>
  <si>
    <t>SIN ANTICIPO</t>
  </si>
  <si>
    <t>CONCLUIDO</t>
  </si>
  <si>
    <t>7.3.36.5.01.04.01 ( EQUIPAMIENTOS COMUNITARIOS URBANOS - RURALES )</t>
  </si>
  <si>
    <t xml:space="preserve">001-IMC -02 - 11- UE  </t>
  </si>
  <si>
    <t>CONSOLHABIT CIA. LTDA.</t>
  </si>
  <si>
    <t>CONSTRUCCION DEL INSTITUTO ESPECIAL DE INVIDENTES Y SORDOS DEL AZUAY(I.E.I.S.A. ) II ETAPA</t>
  </si>
  <si>
    <t>CUMANDA S/N Y AV. GONZALES SUAREZ</t>
  </si>
  <si>
    <t>SUSPENDIDO</t>
  </si>
  <si>
    <t>NO</t>
  </si>
  <si>
    <t>ING. FRANCISCO LOJA ANDRADE</t>
  </si>
  <si>
    <t>SUSPENDIDA YA QUE LOS DISEÑOS ESTRUCTURALES CONSIDERAN EL RUBRO DE ACERO ESTRUCTURAL Y EN EL CONTRATO ESTE RUBRO NO EXISTE.</t>
  </si>
  <si>
    <t>S/N</t>
  </si>
  <si>
    <t>ARQ. MAURICIO PABLO MUNZÓN JARA</t>
  </si>
  <si>
    <t>READECUACIÓN DE LAS BATERIAS SANITARIAS DEL MUSEO DE ARTE MODERNO</t>
  </si>
  <si>
    <t>SUCRE Y CORONEL TALBOT</t>
  </si>
  <si>
    <t>ARQ. DIEGO JIMÉNEZ</t>
  </si>
  <si>
    <t>CONCLUIDA</t>
  </si>
  <si>
    <t xml:space="preserve">7.2.23.3.06.05 </t>
  </si>
  <si>
    <t>MCO-IMC-DDS-01-2011</t>
  </si>
  <si>
    <t>ING. PABLO HERNAN ALVEAR CASTRO</t>
  </si>
  <si>
    <t>REHABILITACION DE LAS CUBIERTAS DEL INMUEBLE DE PROPIEDAD MUNICIPAL  " CASA DEL MIGRANTE "</t>
  </si>
  <si>
    <t>CALLE LUIS CORDERO N. 5-43, ENTRE CALLE LARGA Y JUAN JARAMILLO</t>
  </si>
  <si>
    <t>ING. GALO GALLEGOS JIMENEZ</t>
  </si>
  <si>
    <t>DIRECCION DE DESARROLLO SOCIAL</t>
  </si>
  <si>
    <t>01-MCO-IMC-OP-01-2011</t>
  </si>
  <si>
    <t>ING. RAUL SANTIAGO CELLERI YANZAHUANO</t>
  </si>
  <si>
    <t>OBRAS FINALES PARA LA READECUACION DEL PROYECTO MENSAJEROS DE LA PAZ</t>
  </si>
  <si>
    <t>RACAR</t>
  </si>
  <si>
    <t>7.3.36.5.01.07.01 "EDIFICIOS MUNICIPALES"</t>
  </si>
  <si>
    <t>MG ASCENSORES CIA. LTDA.</t>
  </si>
  <si>
    <t>ADQUISICIÓN E INSTALACIÓN DE UN ASCENSOR MODERNO Y EL SERVICIO DE DESMONTAJE DEL EQUIPAMIENTO AMPLAZADO EN EL EDIFICIO DE LA ALCALDIA DE CUENCA</t>
  </si>
  <si>
    <t>ALCALDIA DE CUENCA,</t>
  </si>
  <si>
    <t>ING. LUIS CHAVEZ</t>
  </si>
  <si>
    <t>5.1.14.3.04.02 "EDIFICIOS LOCALES Y RESIDENCIAS"</t>
  </si>
  <si>
    <t>TKE ELEVADORES CIA. LTDA.</t>
  </si>
  <si>
    <t>REPARACIÓN Y PUESTA EN FUNCIONAMIENTO DE DOS ASCENSORES MARCA THYSSEN DEL EDIFICIO DEL PALACIO MUNICIPAL EN LA CIUDAD DE CUENCA</t>
  </si>
  <si>
    <t>I. MUNICIPALIDAD DE CUENCA, SUCRE ENTRE BENIGNO MALO Y LUIS CORDERO</t>
  </si>
  <si>
    <t>ING. FRANCISCO CAMPOS</t>
  </si>
  <si>
    <t>SR. JAIME MONGE</t>
  </si>
  <si>
    <t>7.3.36.5.05.01.01 "MANTENIMIENTO DE VIAS URBANAS - RURALES"</t>
  </si>
  <si>
    <t>003-OP-08-11</t>
  </si>
  <si>
    <t>ING. RUBEN ALFREDO BURBANO RIVADENEIRA</t>
  </si>
  <si>
    <t>MANTENIMIENTO DE LAS CALLES ALEDAÑAS AL INTERCAMBIADOR DE TRÁFICO DE LA AV. DE LAS AMERICAS Y GRAN COLOMBIA</t>
  </si>
  <si>
    <t>AV. DE LAS AMERICAS Y GRAN COLOMBIA</t>
  </si>
  <si>
    <t>7.3.36.5.01.04.09 "RESTAURACIONES EDIFICACIONES (FONDOS DE SALVAMENTO)"</t>
  </si>
  <si>
    <t>LUIS CORDERO ENTRE SUCRE Y PRESIDENTE CORDOVA</t>
  </si>
  <si>
    <t xml:space="preserve">  </t>
  </si>
  <si>
    <t>ARQ. DIEGO JIMENEZ MORALES</t>
  </si>
  <si>
    <t>7.3.36.5.01.04.04 "REPAVIMENTACIÓN DE VIAS URBANAS - RURALES"</t>
  </si>
  <si>
    <t>004-OP-09-11</t>
  </si>
  <si>
    <t>ING. RUBEN DARIO PILLAJO MEDINA</t>
  </si>
  <si>
    <t>MICROPAVIMENTO EN LAS CALLES DE LA CIUDADELA DE LOS INGENIEROS</t>
  </si>
  <si>
    <t>CIUDADELA DE LOS INGENIEROS - CUENCA</t>
  </si>
  <si>
    <t>7.3.36.5.01.04.01 "EQUIPAMIENTOS COMUNITARIOS URBANOS - RURALES"</t>
  </si>
  <si>
    <t>ARQ. MAGALI SERPA</t>
  </si>
  <si>
    <t>ARQ. SUSANA PALACIOS</t>
  </si>
  <si>
    <t>REHABILITACIÓN DEL CENTRO DE DESRROLLO INFANTIL 27 DE FEBRERO</t>
  </si>
  <si>
    <t>CALLE BELISARIO ANDRADE Y ADOLFO TORRES, SECTOR VIRGEN DE BRONCE</t>
  </si>
  <si>
    <t>7.3.33.3.06.05 "ESTUDIOS, DISEÑOS Y PROYECTOS"</t>
  </si>
  <si>
    <t>COTO-IMC-UMT-001-2011</t>
  </si>
  <si>
    <t>Ing. Janeth Merino González        COMPUSIMA S.A.</t>
  </si>
  <si>
    <t>EJECUCIÓN DE LA OBRA CIVIL DE LA ESTACIÓN DE UNTEGRACIÓN DEL TERMINAL TERRESTRE Y SUMINISTRO E INSTALACIÓN DE CABLEADO ESTRUCTURADO, SISTEMAS ESPECIALES Y RUBROS ELECTRICOS</t>
  </si>
  <si>
    <t>TERMINAL TERRESTRE</t>
  </si>
  <si>
    <t>ING. CELSO NOVILLO</t>
  </si>
  <si>
    <t>COTO-IMC-UMT-002-2012</t>
  </si>
  <si>
    <t>EJECUCIÓN DE LA OBRA CIVIL DE LA ESTACIÓN DE UNTEGRACIÓN DE EL ARENAL Y SUMINISTRO E INSTALACIÓN DE CABLEADO ESTRUCTURADO, SISTEMAS ESPECIALES Y RUBROS ELECTRICOS</t>
  </si>
  <si>
    <t>EL ARENAL</t>
  </si>
  <si>
    <t>ING. MSc. ISAAC TRUJILLO J.</t>
  </si>
  <si>
    <t>EVALUACIÓN FUNCIONAL Y ESTRUCTURAL DE VARIAS CALLES DE LA CIUDAD DE CUENCA</t>
  </si>
  <si>
    <t>ING. XAVIER MURILLO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</si>
</sst>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300A]dddd\,\ dd&quot; de &quot;mmmm&quot; de &quot;yyyy;@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5" fontId="2" fillId="3" borderId="4" xfId="0" applyNumberFormat="1" applyFont="1" applyFill="1" applyBorder="1" applyAlignment="1">
      <alignment horizontal="center" vertical="center" wrapText="1"/>
    </xf>
    <xf numFmtId="9" fontId="2" fillId="3" borderId="3" xfId="0" applyNumberFormat="1" applyFont="1" applyFill="1" applyBorder="1" applyAlignment="1">
      <alignment horizontal="center" vertical="center" wrapText="1"/>
    </xf>
    <xf numFmtId="10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9" fontId="2" fillId="3" borderId="4" xfId="0" applyNumberFormat="1" applyFont="1" applyFill="1" applyBorder="1" applyAlignment="1">
      <alignment horizontal="center" vertical="center" wrapText="1"/>
    </xf>
    <xf numFmtId="10" fontId="2" fillId="3" borderId="4" xfId="0" applyNumberFormat="1" applyFont="1" applyFill="1" applyBorder="1" applyAlignment="1">
      <alignment horizontal="center" vertical="center" wrapText="1"/>
    </xf>
    <xf numFmtId="15" fontId="2" fillId="3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9" fontId="2" fillId="3" borderId="3" xfId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15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9" fontId="2" fillId="4" borderId="3" xfId="0" applyNumberFormat="1" applyFont="1" applyFill="1" applyBorder="1" applyAlignment="1">
      <alignment horizontal="center" vertical="center" wrapText="1"/>
    </xf>
    <xf numFmtId="9" fontId="2" fillId="4" borderId="3" xfId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15" fontId="2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9" fontId="2" fillId="6" borderId="3" xfId="0" applyNumberFormat="1" applyFont="1" applyFill="1" applyBorder="1" applyAlignment="1">
      <alignment horizontal="center" vertical="center" wrapText="1"/>
    </xf>
    <xf numFmtId="9" fontId="2" fillId="6" borderId="3" xfId="1" applyFont="1" applyFill="1" applyBorder="1" applyAlignment="1">
      <alignment horizontal="center" vertical="center" wrapText="1"/>
    </xf>
    <xf numFmtId="9" fontId="2" fillId="0" borderId="3" xfId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9" fontId="2" fillId="5" borderId="2" xfId="0" applyNumberFormat="1" applyFont="1" applyFill="1" applyBorder="1" applyAlignment="1">
      <alignment horizontal="center" vertical="center" wrapText="1"/>
    </xf>
    <xf numFmtId="14" fontId="2" fillId="5" borderId="2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5" xfId="0" applyFont="1" applyFill="1" applyBorder="1" applyAlignment="1"/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0" fillId="3" borderId="0" xfId="0" applyFill="1"/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15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9" fontId="3" fillId="0" borderId="10" xfId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15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15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9" fontId="3" fillId="0" borderId="3" xfId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3" xfId="0" applyFill="1" applyBorder="1"/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0" fillId="0" borderId="10" xfId="0" applyFill="1" applyBorder="1"/>
    <xf numFmtId="164" fontId="0" fillId="0" borderId="10" xfId="0" applyNumberFormat="1" applyFill="1" applyBorder="1"/>
    <xf numFmtId="15" fontId="0" fillId="0" borderId="10" xfId="0" applyNumberFormat="1" applyFill="1" applyBorder="1" applyAlignment="1">
      <alignment horizontal="center"/>
    </xf>
    <xf numFmtId="14" fontId="0" fillId="0" borderId="10" xfId="0" applyNumberFormat="1" applyFill="1" applyBorder="1"/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/>
    <xf numFmtId="0" fontId="0" fillId="0" borderId="0" xfId="0" applyFill="1" applyBorder="1"/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4" xfId="0" applyFill="1" applyBorder="1"/>
    <xf numFmtId="0" fontId="0" fillId="0" borderId="17" xfId="0" applyFill="1" applyBorder="1"/>
    <xf numFmtId="14" fontId="3" fillId="0" borderId="3" xfId="0" applyNumberFormat="1" applyFont="1" applyFill="1" applyBorder="1" applyAlignment="1">
      <alignment horizontal="center" vertical="center"/>
    </xf>
    <xf numFmtId="15" fontId="0" fillId="0" borderId="3" xfId="0" applyNumberFormat="1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center" vertical="center"/>
    </xf>
    <xf numFmtId="164" fontId="0" fillId="0" borderId="3" xfId="0" applyNumberFormat="1" applyFill="1" applyBorder="1"/>
    <xf numFmtId="0" fontId="0" fillId="0" borderId="3" xfId="0" applyFill="1" applyBorder="1" applyAlignment="1">
      <alignment horizontal="center" vertical="center" wrapText="1"/>
    </xf>
    <xf numFmtId="0" fontId="0" fillId="0" borderId="15" xfId="0" applyFill="1" applyBorder="1"/>
    <xf numFmtId="165" fontId="3" fillId="0" borderId="3" xfId="0" applyNumberFormat="1" applyFont="1" applyFill="1" applyBorder="1" applyAlignment="1">
      <alignment horizontal="center" vertical="center" wrapText="1"/>
    </xf>
    <xf numFmtId="39" fontId="3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vertical="center"/>
    </xf>
    <xf numFmtId="0" fontId="0" fillId="0" borderId="18" xfId="0" applyFill="1" applyBorder="1"/>
    <xf numFmtId="0" fontId="3" fillId="0" borderId="19" xfId="0" applyFont="1" applyFill="1" applyBorder="1" applyAlignment="1">
      <alignment horizontal="center" vertical="center" wrapText="1"/>
    </xf>
    <xf numFmtId="0" fontId="0" fillId="0" borderId="19" xfId="0" applyFill="1" applyBorder="1"/>
    <xf numFmtId="164" fontId="0" fillId="0" borderId="19" xfId="0" applyNumberFormat="1" applyFill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/>
    <xf numFmtId="0" fontId="3" fillId="0" borderId="17" xfId="0" applyFont="1" applyFill="1" applyBorder="1" applyAlignment="1">
      <alignment horizontal="center" vertical="center" wrapText="1"/>
    </xf>
    <xf numFmtId="164" fontId="0" fillId="0" borderId="19" xfId="0" applyNumberFormat="1" applyFill="1" applyBorder="1"/>
    <xf numFmtId="0" fontId="3" fillId="0" borderId="18" xfId="0" applyFont="1" applyFill="1" applyBorder="1" applyAlignment="1">
      <alignment horizontal="center" vertical="center" wrapText="1"/>
    </xf>
    <xf numFmtId="15" fontId="3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/>
    <xf numFmtId="0" fontId="5" fillId="0" borderId="2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15" fontId="3" fillId="0" borderId="19" xfId="0" applyNumberFormat="1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 vertical="center" wrapText="1"/>
    </xf>
    <xf numFmtId="9" fontId="3" fillId="0" borderId="19" xfId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 wrapText="1"/>
    </xf>
    <xf numFmtId="39" fontId="3" fillId="0" borderId="19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22" xfId="0" applyFill="1" applyBorder="1"/>
    <xf numFmtId="0" fontId="0" fillId="0" borderId="23" xfId="0" applyFill="1" applyBorder="1"/>
    <xf numFmtId="0" fontId="0" fillId="0" borderId="13" xfId="0" applyFill="1" applyBorder="1"/>
    <xf numFmtId="0" fontId="0" fillId="0" borderId="21" xfId="0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Normal="100" workbookViewId="0">
      <pane ySplit="1" topLeftCell="A2" activePane="bottomLeft" state="frozen"/>
      <selection pane="bottomLeft" activeCell="K7" sqref="K7"/>
    </sheetView>
  </sheetViews>
  <sheetFormatPr baseColWidth="10" defaultRowHeight="15" x14ac:dyDescent="0.25"/>
  <cols>
    <col min="3" max="3" width="32.5703125" customWidth="1"/>
    <col min="5" max="5" width="19.5703125" customWidth="1"/>
  </cols>
  <sheetData>
    <row r="1" spans="1:15" ht="42" customHeight="1" thickBot="1" x14ac:dyDescent="0.3">
      <c r="A1" s="1" t="s">
        <v>0</v>
      </c>
      <c r="B1" s="1" t="s">
        <v>17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</row>
    <row r="2" spans="1:15" ht="42" customHeight="1" x14ac:dyDescent="0.25">
      <c r="A2" s="35">
        <v>40983</v>
      </c>
      <c r="B2" s="35">
        <v>41032</v>
      </c>
      <c r="C2" s="36" t="s">
        <v>47</v>
      </c>
      <c r="D2" s="36">
        <v>4108886.49</v>
      </c>
      <c r="E2" s="32"/>
      <c r="F2" s="36">
        <v>270</v>
      </c>
      <c r="G2" s="32">
        <v>0</v>
      </c>
      <c r="H2" s="32">
        <f>+F2+G2</f>
        <v>270</v>
      </c>
      <c r="I2" s="33">
        <v>0.5</v>
      </c>
      <c r="J2" s="36" t="s">
        <v>48</v>
      </c>
      <c r="K2" s="32">
        <v>3083952.37</v>
      </c>
      <c r="L2" s="33">
        <v>0.75</v>
      </c>
      <c r="M2" s="33">
        <v>0.7</v>
      </c>
      <c r="N2" s="34">
        <f>+B2+F2</f>
        <v>41302</v>
      </c>
      <c r="O2" s="32" t="s">
        <v>18</v>
      </c>
    </row>
    <row r="3" spans="1:15" ht="42" customHeight="1" x14ac:dyDescent="0.25">
      <c r="A3" s="15">
        <v>40587</v>
      </c>
      <c r="B3" s="15">
        <v>40994</v>
      </c>
      <c r="C3" s="12" t="s">
        <v>22</v>
      </c>
      <c r="D3" s="12">
        <v>47323.71</v>
      </c>
      <c r="E3" s="13">
        <v>17767.7</v>
      </c>
      <c r="F3" s="12">
        <v>100</v>
      </c>
      <c r="G3" s="12">
        <v>50</v>
      </c>
      <c r="H3" s="12">
        <v>150</v>
      </c>
      <c r="I3" s="16">
        <v>0.5</v>
      </c>
      <c r="J3" s="12" t="s">
        <v>23</v>
      </c>
      <c r="K3" s="12">
        <v>82183.87</v>
      </c>
      <c r="L3" s="17">
        <v>1.2625999999999999</v>
      </c>
      <c r="M3" s="16">
        <v>1</v>
      </c>
      <c r="N3" s="15">
        <v>41213</v>
      </c>
      <c r="O3" s="12" t="s">
        <v>37</v>
      </c>
    </row>
    <row r="4" spans="1:15" ht="42" customHeight="1" x14ac:dyDescent="0.25">
      <c r="A4" s="15">
        <v>41191</v>
      </c>
      <c r="B4" s="15">
        <v>41227</v>
      </c>
      <c r="C4" s="12" t="s">
        <v>24</v>
      </c>
      <c r="D4" s="12">
        <v>22103.23</v>
      </c>
      <c r="E4" s="13"/>
      <c r="F4" s="12">
        <v>45</v>
      </c>
      <c r="G4" s="12">
        <v>10</v>
      </c>
      <c r="H4" s="12">
        <f>+F4+G4</f>
        <v>55</v>
      </c>
      <c r="I4" s="16">
        <v>0.5</v>
      </c>
      <c r="J4" s="12" t="s">
        <v>25</v>
      </c>
      <c r="K4" s="12">
        <v>1410.59</v>
      </c>
      <c r="L4" s="17">
        <v>6.3899999999999998E-2</v>
      </c>
      <c r="M4" s="12" t="s">
        <v>26</v>
      </c>
      <c r="N4" s="15">
        <v>41281</v>
      </c>
      <c r="O4" s="12" t="s">
        <v>18</v>
      </c>
    </row>
    <row r="5" spans="1:15" ht="42" customHeight="1" x14ac:dyDescent="0.25">
      <c r="A5" s="15">
        <v>41198</v>
      </c>
      <c r="B5" s="15">
        <v>41261</v>
      </c>
      <c r="C5" s="12" t="s">
        <v>27</v>
      </c>
      <c r="D5" s="12">
        <v>182267.45</v>
      </c>
      <c r="E5" s="12"/>
      <c r="F5" s="12">
        <v>45</v>
      </c>
      <c r="G5" s="12" t="s">
        <v>28</v>
      </c>
      <c r="H5" s="12">
        <v>75</v>
      </c>
      <c r="I5" s="16">
        <v>0.5</v>
      </c>
      <c r="J5" s="12" t="s">
        <v>29</v>
      </c>
      <c r="K5" s="12"/>
      <c r="L5" s="12"/>
      <c r="M5" s="16">
        <v>0.1</v>
      </c>
      <c r="N5" s="15">
        <f>+B5+H5</f>
        <v>41336</v>
      </c>
      <c r="O5" s="12" t="s">
        <v>18</v>
      </c>
    </row>
    <row r="6" spans="1:15" ht="42" customHeight="1" x14ac:dyDescent="0.25">
      <c r="A6" s="15">
        <v>41225</v>
      </c>
      <c r="B6" s="12"/>
      <c r="C6" s="12" t="s">
        <v>44</v>
      </c>
      <c r="D6" s="12">
        <v>46335.76</v>
      </c>
      <c r="E6" s="12"/>
      <c r="F6" s="12">
        <v>45</v>
      </c>
      <c r="G6" s="12"/>
      <c r="H6" s="12">
        <v>45</v>
      </c>
      <c r="I6" s="12" t="s">
        <v>30</v>
      </c>
      <c r="J6" s="12" t="s">
        <v>31</v>
      </c>
      <c r="K6" s="12"/>
      <c r="L6" s="12"/>
      <c r="M6" s="16">
        <v>0.05</v>
      </c>
      <c r="N6" s="12"/>
      <c r="O6" s="12" t="s">
        <v>18</v>
      </c>
    </row>
    <row r="7" spans="1:15" ht="78.75" customHeight="1" x14ac:dyDescent="0.25">
      <c r="A7" s="5">
        <v>40268</v>
      </c>
      <c r="B7" s="5">
        <v>40473</v>
      </c>
      <c r="C7" s="8" t="s">
        <v>59</v>
      </c>
      <c r="D7" s="8">
        <v>936183.85</v>
      </c>
      <c r="E7" s="8"/>
      <c r="F7" s="8">
        <v>420</v>
      </c>
      <c r="G7" s="8">
        <v>0</v>
      </c>
      <c r="H7" s="8">
        <f>+F7+G7</f>
        <v>420</v>
      </c>
      <c r="I7" s="9">
        <v>0.5</v>
      </c>
      <c r="J7" s="8" t="s">
        <v>60</v>
      </c>
      <c r="K7" s="8">
        <v>1174942.32</v>
      </c>
      <c r="L7" s="10">
        <v>1.26</v>
      </c>
      <c r="M7" s="9">
        <v>1</v>
      </c>
      <c r="N7" s="5">
        <f>+B7+H7</f>
        <v>40893</v>
      </c>
      <c r="O7" s="8" t="s">
        <v>37</v>
      </c>
    </row>
    <row r="8" spans="1:15" ht="75.75" customHeight="1" x14ac:dyDescent="0.25">
      <c r="A8" s="5">
        <v>41033</v>
      </c>
      <c r="B8" s="5">
        <v>41085</v>
      </c>
      <c r="C8" s="8" t="s">
        <v>14</v>
      </c>
      <c r="D8" s="8">
        <v>137951.07999999999</v>
      </c>
      <c r="E8" s="8"/>
      <c r="F8" s="8">
        <v>180</v>
      </c>
      <c r="G8" s="8">
        <v>40</v>
      </c>
      <c r="H8" s="8">
        <f>+F8+G8</f>
        <v>220</v>
      </c>
      <c r="I8" s="9">
        <v>0.3</v>
      </c>
      <c r="J8" s="8" t="s">
        <v>16</v>
      </c>
      <c r="K8" s="8">
        <v>113764.66</v>
      </c>
      <c r="L8" s="10">
        <v>0.82499999999999996</v>
      </c>
      <c r="M8" s="9">
        <v>0.88</v>
      </c>
      <c r="N8" s="5">
        <f t="shared" ref="N8:N19" si="0">+B8+H8</f>
        <v>41305</v>
      </c>
      <c r="O8" s="8" t="s">
        <v>18</v>
      </c>
    </row>
    <row r="9" spans="1:15" ht="65.25" customHeight="1" x14ac:dyDescent="0.25">
      <c r="A9" s="11">
        <v>41036</v>
      </c>
      <c r="B9" s="11">
        <v>41050</v>
      </c>
      <c r="C9" s="4" t="s">
        <v>15</v>
      </c>
      <c r="D9" s="4">
        <v>400195.32</v>
      </c>
      <c r="E9" s="4">
        <v>137821.44</v>
      </c>
      <c r="F9" s="4">
        <v>90</v>
      </c>
      <c r="G9" s="4">
        <v>25</v>
      </c>
      <c r="H9" s="4">
        <f>+F9+G9</f>
        <v>115</v>
      </c>
      <c r="I9" s="6">
        <v>0.5</v>
      </c>
      <c r="J9" s="4" t="s">
        <v>19</v>
      </c>
      <c r="K9" s="4">
        <v>488934.77000000008</v>
      </c>
      <c r="L9" s="7">
        <v>1.22</v>
      </c>
      <c r="M9" s="6">
        <v>0.98</v>
      </c>
      <c r="N9" s="11">
        <f t="shared" si="0"/>
        <v>41165</v>
      </c>
      <c r="O9" s="4" t="s">
        <v>37</v>
      </c>
    </row>
    <row r="10" spans="1:15" ht="65.25" customHeight="1" x14ac:dyDescent="0.25">
      <c r="A10" s="11">
        <v>41176</v>
      </c>
      <c r="B10" s="11">
        <v>41229</v>
      </c>
      <c r="C10" s="4" t="s">
        <v>20</v>
      </c>
      <c r="D10" s="4">
        <v>8163.65</v>
      </c>
      <c r="E10" s="4"/>
      <c r="F10" s="4">
        <v>30</v>
      </c>
      <c r="G10" s="4">
        <v>0</v>
      </c>
      <c r="H10" s="4">
        <f>+F10+G10</f>
        <v>30</v>
      </c>
      <c r="I10" s="6">
        <v>0.5</v>
      </c>
      <c r="J10" s="4" t="s">
        <v>21</v>
      </c>
      <c r="K10" s="4">
        <v>4336.0600000000004</v>
      </c>
      <c r="L10" s="14">
        <v>0.53110000000000002</v>
      </c>
      <c r="M10" s="6">
        <v>1</v>
      </c>
      <c r="N10" s="11">
        <f t="shared" si="0"/>
        <v>41259</v>
      </c>
      <c r="O10" s="4" t="s">
        <v>38</v>
      </c>
    </row>
    <row r="11" spans="1:15" ht="65.25" customHeight="1" x14ac:dyDescent="0.25">
      <c r="A11" s="11">
        <v>41177</v>
      </c>
      <c r="B11" s="11">
        <v>41187</v>
      </c>
      <c r="C11" s="4" t="s">
        <v>32</v>
      </c>
      <c r="D11" s="4">
        <v>111689.48</v>
      </c>
      <c r="E11" s="4"/>
      <c r="F11" s="4">
        <v>90</v>
      </c>
      <c r="G11" s="4">
        <v>0</v>
      </c>
      <c r="H11" s="4">
        <f t="shared" ref="H11:H19" si="1">+F11+G11</f>
        <v>90</v>
      </c>
      <c r="I11" s="6">
        <v>0.5</v>
      </c>
      <c r="J11" s="4" t="s">
        <v>21</v>
      </c>
      <c r="K11" s="4"/>
      <c r="L11" s="14"/>
      <c r="M11" s="6" t="s">
        <v>62</v>
      </c>
      <c r="N11" s="11">
        <f t="shared" si="0"/>
        <v>41277</v>
      </c>
      <c r="O11" s="4" t="s">
        <v>61</v>
      </c>
    </row>
    <row r="12" spans="1:15" ht="65.25" customHeight="1" x14ac:dyDescent="0.25">
      <c r="A12" s="18">
        <v>41205</v>
      </c>
      <c r="B12" s="18">
        <v>41229</v>
      </c>
      <c r="C12" s="19" t="s">
        <v>33</v>
      </c>
      <c r="D12" s="22">
        <v>57966.89</v>
      </c>
      <c r="E12" s="19"/>
      <c r="F12" s="19">
        <v>60</v>
      </c>
      <c r="G12" s="19">
        <v>0</v>
      </c>
      <c r="H12" s="19">
        <f t="shared" si="1"/>
        <v>60</v>
      </c>
      <c r="I12" s="20">
        <v>0.5</v>
      </c>
      <c r="J12" s="19" t="s">
        <v>34</v>
      </c>
      <c r="K12" s="19">
        <v>16404.91</v>
      </c>
      <c r="L12" s="21">
        <v>0.28000000000000003</v>
      </c>
      <c r="M12" s="20">
        <v>0.5</v>
      </c>
      <c r="N12" s="18">
        <f t="shared" si="0"/>
        <v>41289</v>
      </c>
      <c r="O12" s="19" t="s">
        <v>18</v>
      </c>
    </row>
    <row r="13" spans="1:15" ht="65.25" customHeight="1" x14ac:dyDescent="0.25">
      <c r="A13" s="18">
        <v>41127</v>
      </c>
      <c r="B13" s="18">
        <v>41165</v>
      </c>
      <c r="C13" s="19" t="s">
        <v>35</v>
      </c>
      <c r="D13" s="22">
        <v>48858.93</v>
      </c>
      <c r="E13" s="19">
        <v>11128.24</v>
      </c>
      <c r="F13" s="19">
        <v>75</v>
      </c>
      <c r="G13" s="19">
        <v>0</v>
      </c>
      <c r="H13" s="19">
        <f t="shared" si="1"/>
        <v>75</v>
      </c>
      <c r="I13" s="20">
        <v>0.5</v>
      </c>
      <c r="J13" s="19" t="s">
        <v>36</v>
      </c>
      <c r="K13" s="19">
        <v>68610.92</v>
      </c>
      <c r="L13" s="21">
        <v>1.1399999999999999</v>
      </c>
      <c r="M13" s="20">
        <v>1</v>
      </c>
      <c r="N13" s="18">
        <f t="shared" si="0"/>
        <v>41240</v>
      </c>
      <c r="O13" s="19" t="s">
        <v>37</v>
      </c>
    </row>
    <row r="14" spans="1:15" ht="65.25" customHeight="1" x14ac:dyDescent="0.25">
      <c r="A14" s="18">
        <v>41176</v>
      </c>
      <c r="B14" s="18">
        <v>41229</v>
      </c>
      <c r="C14" s="19" t="s">
        <v>39</v>
      </c>
      <c r="D14" s="22">
        <v>35924.11</v>
      </c>
      <c r="E14" s="19"/>
      <c r="F14" s="19">
        <v>60</v>
      </c>
      <c r="G14" s="19">
        <v>0</v>
      </c>
      <c r="H14" s="19">
        <f t="shared" si="1"/>
        <v>60</v>
      </c>
      <c r="I14" s="20">
        <v>0.5</v>
      </c>
      <c r="J14" s="19" t="s">
        <v>40</v>
      </c>
      <c r="K14" s="19">
        <v>21430.91</v>
      </c>
      <c r="L14" s="21">
        <v>0.6</v>
      </c>
      <c r="M14" s="20">
        <v>0.6</v>
      </c>
      <c r="N14" s="18">
        <f t="shared" si="0"/>
        <v>41289</v>
      </c>
      <c r="O14" s="19" t="s">
        <v>18</v>
      </c>
    </row>
    <row r="15" spans="1:15" ht="65.25" customHeight="1" x14ac:dyDescent="0.25">
      <c r="A15" s="18">
        <v>41206</v>
      </c>
      <c r="B15" s="18">
        <v>41236</v>
      </c>
      <c r="C15" s="19" t="s">
        <v>41</v>
      </c>
      <c r="D15" s="22">
        <v>81630.990000000005</v>
      </c>
      <c r="E15" s="19"/>
      <c r="F15" s="19">
        <v>30</v>
      </c>
      <c r="G15" s="19">
        <v>0</v>
      </c>
      <c r="H15" s="19">
        <f t="shared" si="1"/>
        <v>30</v>
      </c>
      <c r="I15" s="20">
        <v>0.5</v>
      </c>
      <c r="J15" s="19" t="s">
        <v>42</v>
      </c>
      <c r="K15" s="19">
        <v>62979.82</v>
      </c>
      <c r="L15" s="21">
        <v>0.77</v>
      </c>
      <c r="M15" s="20">
        <v>0.9</v>
      </c>
      <c r="N15" s="18">
        <f t="shared" si="0"/>
        <v>41266</v>
      </c>
      <c r="O15" s="19" t="s">
        <v>43</v>
      </c>
    </row>
    <row r="16" spans="1:15" ht="65.25" customHeight="1" x14ac:dyDescent="0.25">
      <c r="A16" s="25">
        <v>41213</v>
      </c>
      <c r="B16" s="25">
        <v>41227</v>
      </c>
      <c r="C16" s="26" t="s">
        <v>45</v>
      </c>
      <c r="D16" s="27">
        <v>150972.97</v>
      </c>
      <c r="E16" s="26"/>
      <c r="F16" s="28">
        <v>45</v>
      </c>
      <c r="G16" s="26">
        <v>15</v>
      </c>
      <c r="H16" s="26">
        <f t="shared" si="1"/>
        <v>60</v>
      </c>
      <c r="I16" s="29">
        <v>0.5</v>
      </c>
      <c r="J16" s="26" t="s">
        <v>46</v>
      </c>
      <c r="K16" s="26">
        <v>45173.08</v>
      </c>
      <c r="L16" s="30">
        <v>0.29920000000000002</v>
      </c>
      <c r="M16" s="29">
        <v>0.32</v>
      </c>
      <c r="N16" s="25">
        <f t="shared" si="0"/>
        <v>41287</v>
      </c>
      <c r="O16" s="26" t="s">
        <v>18</v>
      </c>
    </row>
    <row r="17" spans="1:15" ht="65.25" customHeight="1" x14ac:dyDescent="0.25">
      <c r="A17" s="25">
        <v>41065</v>
      </c>
      <c r="B17" s="25">
        <v>41087</v>
      </c>
      <c r="C17" s="26" t="s">
        <v>51</v>
      </c>
      <c r="D17" s="27">
        <v>48679.37</v>
      </c>
      <c r="E17" s="26"/>
      <c r="F17" s="28">
        <v>60</v>
      </c>
      <c r="G17" s="26">
        <v>0</v>
      </c>
      <c r="H17" s="26">
        <f t="shared" si="1"/>
        <v>60</v>
      </c>
      <c r="I17" s="29">
        <v>0.5</v>
      </c>
      <c r="J17" s="26" t="s">
        <v>52</v>
      </c>
      <c r="K17" s="26">
        <v>47877.68</v>
      </c>
      <c r="L17" s="30">
        <v>0.98</v>
      </c>
      <c r="M17" s="29">
        <v>1</v>
      </c>
      <c r="N17" s="25">
        <f t="shared" si="0"/>
        <v>41147</v>
      </c>
      <c r="O17" s="26" t="s">
        <v>37</v>
      </c>
    </row>
    <row r="18" spans="1:15" ht="65.25" customHeight="1" x14ac:dyDescent="0.25">
      <c r="A18" s="25">
        <v>40863</v>
      </c>
      <c r="B18" s="25">
        <v>41266</v>
      </c>
      <c r="C18" s="26" t="s">
        <v>57</v>
      </c>
      <c r="D18" s="27">
        <v>370968.65</v>
      </c>
      <c r="E18" s="26"/>
      <c r="F18" s="28">
        <v>210</v>
      </c>
      <c r="G18" s="26">
        <v>28</v>
      </c>
      <c r="H18" s="26">
        <f t="shared" si="1"/>
        <v>238</v>
      </c>
      <c r="I18" s="29">
        <v>0.5</v>
      </c>
      <c r="J18" s="26" t="s">
        <v>58</v>
      </c>
      <c r="K18" s="26">
        <v>550847.93999999994</v>
      </c>
      <c r="L18" s="30">
        <v>1.48</v>
      </c>
      <c r="M18" s="29">
        <v>1</v>
      </c>
      <c r="N18" s="25">
        <f t="shared" si="0"/>
        <v>41504</v>
      </c>
      <c r="O18" s="26" t="s">
        <v>37</v>
      </c>
    </row>
    <row r="19" spans="1:15" ht="65.25" customHeight="1" x14ac:dyDescent="0.25">
      <c r="A19" s="23">
        <v>41099</v>
      </c>
      <c r="B19" s="23">
        <v>41117</v>
      </c>
      <c r="C19" s="12" t="s">
        <v>49</v>
      </c>
      <c r="D19" s="24">
        <v>161519.65</v>
      </c>
      <c r="E19" s="12"/>
      <c r="F19" s="13">
        <v>180</v>
      </c>
      <c r="G19" s="12">
        <v>0</v>
      </c>
      <c r="H19" s="12">
        <f t="shared" si="1"/>
        <v>180</v>
      </c>
      <c r="I19" s="16">
        <v>0.4</v>
      </c>
      <c r="J19" s="12" t="s">
        <v>50</v>
      </c>
      <c r="K19" s="12">
        <v>76151</v>
      </c>
      <c r="L19" s="31">
        <v>0.47</v>
      </c>
      <c r="M19" s="16">
        <v>0.48</v>
      </c>
      <c r="N19" s="23">
        <f t="shared" si="0"/>
        <v>41297</v>
      </c>
      <c r="O19" s="12" t="s">
        <v>18</v>
      </c>
    </row>
    <row r="20" spans="1:15" ht="65.25" customHeight="1" x14ac:dyDescent="0.25">
      <c r="A20" s="23">
        <v>41127</v>
      </c>
      <c r="B20" s="23">
        <v>41178</v>
      </c>
      <c r="C20" s="12" t="s">
        <v>53</v>
      </c>
      <c r="D20" s="24">
        <v>12837.76</v>
      </c>
      <c r="E20" s="12"/>
      <c r="F20" s="13">
        <v>30</v>
      </c>
      <c r="G20" s="12">
        <v>0</v>
      </c>
      <c r="H20" s="12">
        <f>+F20+G20</f>
        <v>30</v>
      </c>
      <c r="I20" s="16">
        <v>0.5</v>
      </c>
      <c r="J20" s="12" t="s">
        <v>54</v>
      </c>
      <c r="K20" s="12">
        <v>17031.919999999998</v>
      </c>
      <c r="L20" s="31">
        <v>1.33</v>
      </c>
      <c r="M20" s="16">
        <v>1</v>
      </c>
      <c r="N20" s="23">
        <v>41208</v>
      </c>
      <c r="O20" s="12" t="s">
        <v>37</v>
      </c>
    </row>
    <row r="21" spans="1:15" ht="65.25" customHeight="1" x14ac:dyDescent="0.25">
      <c r="A21" s="23">
        <v>40770</v>
      </c>
      <c r="B21" s="23">
        <v>40982</v>
      </c>
      <c r="C21" s="12" t="s">
        <v>55</v>
      </c>
      <c r="D21" s="24">
        <v>49036.63</v>
      </c>
      <c r="E21" s="12"/>
      <c r="F21" s="13">
        <v>90</v>
      </c>
      <c r="G21" s="12">
        <v>0</v>
      </c>
      <c r="H21" s="12">
        <v>90</v>
      </c>
      <c r="I21" s="16">
        <v>0.4</v>
      </c>
      <c r="J21" s="12" t="s">
        <v>56</v>
      </c>
      <c r="K21" s="12">
        <v>58408.58</v>
      </c>
      <c r="L21" s="31">
        <v>1.19</v>
      </c>
      <c r="M21" s="16">
        <v>1</v>
      </c>
      <c r="N21" s="23">
        <v>41088</v>
      </c>
      <c r="O21" s="12" t="s">
        <v>37</v>
      </c>
    </row>
    <row r="22" spans="1:15" ht="65.25" customHeight="1" x14ac:dyDescent="0.25">
      <c r="A22" s="23"/>
      <c r="B22" s="23"/>
      <c r="C22" s="12"/>
      <c r="D22" s="12"/>
      <c r="E22" s="12"/>
      <c r="F22" s="12"/>
      <c r="G22" s="12"/>
      <c r="H22" s="12"/>
      <c r="I22" s="16"/>
      <c r="J22" s="12"/>
      <c r="K22" s="12"/>
      <c r="L22" s="31"/>
      <c r="M22" s="16"/>
      <c r="N22" s="23"/>
      <c r="O22" s="12"/>
    </row>
    <row r="23" spans="1:15" ht="65.25" customHeight="1" x14ac:dyDescent="0.25">
      <c r="A23" s="23"/>
      <c r="B23" s="23"/>
      <c r="C23" s="12"/>
      <c r="D23" s="12"/>
      <c r="E23" s="12"/>
      <c r="F23" s="12"/>
      <c r="G23" s="12"/>
      <c r="H23" s="12"/>
      <c r="I23" s="16"/>
      <c r="J23" s="12"/>
      <c r="K23" s="12"/>
      <c r="L23" s="31"/>
      <c r="M23" s="16"/>
      <c r="N23" s="23"/>
      <c r="O23" s="12"/>
    </row>
    <row r="24" spans="1:15" ht="65.25" customHeight="1" x14ac:dyDescent="0.25">
      <c r="A24" s="23"/>
      <c r="B24" s="23"/>
      <c r="C24" s="12"/>
      <c r="D24" s="12"/>
      <c r="E24" s="12"/>
      <c r="F24" s="12"/>
      <c r="G24" s="12"/>
      <c r="H24" s="12"/>
      <c r="I24" s="16"/>
      <c r="J24" s="12"/>
      <c r="K24" s="12"/>
      <c r="L24" s="31"/>
      <c r="M24" s="16"/>
      <c r="N24" s="23"/>
      <c r="O24" s="1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420"/>
  <sheetViews>
    <sheetView tabSelected="1" workbookViewId="0">
      <selection activeCell="BO4" sqref="BO4:BO20"/>
    </sheetView>
  </sheetViews>
  <sheetFormatPr baseColWidth="10" defaultRowHeight="15" x14ac:dyDescent="0.25"/>
  <cols>
    <col min="1" max="2" width="11.42578125" style="37" customWidth="1"/>
    <col min="3" max="3" width="25" style="37" customWidth="1"/>
    <col min="4" max="4" width="8.42578125" style="37" customWidth="1"/>
    <col min="5" max="5" width="22.28515625" style="37" customWidth="1"/>
    <col min="6" max="6" width="17.42578125" style="37" customWidth="1"/>
    <col min="7" max="7" width="30" style="37" bestFit="1" customWidth="1"/>
    <col min="8" max="8" width="27.7109375" style="37" customWidth="1"/>
    <col min="9" max="9" width="16.28515625" style="37" customWidth="1"/>
    <col min="10" max="10" width="14.5703125" style="37" customWidth="1"/>
    <col min="11" max="11" width="11.42578125" style="37" customWidth="1"/>
    <col min="12" max="13" width="17" style="37" customWidth="1"/>
    <col min="14" max="14" width="14.5703125" style="37" customWidth="1"/>
    <col min="15" max="15" width="32.42578125" style="37" customWidth="1"/>
    <col min="16" max="16" width="45.85546875" style="37" customWidth="1"/>
    <col min="17" max="17" width="21.28515625" style="37" customWidth="1"/>
    <col min="18" max="18" width="21.7109375" style="37" customWidth="1"/>
    <col min="19" max="37" width="11.42578125" style="37" customWidth="1"/>
    <col min="38" max="38" width="14.42578125" style="37" customWidth="1"/>
    <col min="39" max="65" width="11.42578125" style="37" customWidth="1"/>
    <col min="66" max="66" width="28.140625" style="37" customWidth="1"/>
    <col min="67" max="67" width="21.85546875" style="37" customWidth="1"/>
    <col min="68" max="68" width="17.7109375" style="37" customWidth="1"/>
    <col min="69" max="69" width="14.7109375" style="37" customWidth="1"/>
    <col min="70" max="71" width="21.7109375" style="37" customWidth="1"/>
    <col min="72" max="72" width="21.7109375" style="37" hidden="1" customWidth="1"/>
    <col min="73" max="73" width="13.5703125" style="37" hidden="1" customWidth="1"/>
    <col min="74" max="74" width="16.42578125" style="37" hidden="1" customWidth="1"/>
    <col min="75" max="75" width="21.5703125" style="37" hidden="1" customWidth="1"/>
    <col min="76" max="76" width="28" style="37" hidden="1" customWidth="1"/>
    <col min="77" max="77" width="26.140625" style="37" hidden="1" customWidth="1"/>
    <col min="78" max="78" width="17.140625" style="37" hidden="1" customWidth="1"/>
    <col min="79" max="79" width="20" style="37" hidden="1" customWidth="1"/>
    <col min="80" max="80" width="21.28515625" style="37" hidden="1" customWidth="1"/>
    <col min="81" max="81" width="31.42578125" style="37" hidden="1" customWidth="1"/>
    <col min="82" max="82" width="34.140625" style="37" hidden="1" customWidth="1"/>
    <col min="83" max="83" width="23.28515625" style="37" hidden="1" customWidth="1"/>
    <col min="84" max="84" width="33" style="37" hidden="1" customWidth="1"/>
    <col min="85" max="85" width="28.85546875" style="37" hidden="1" customWidth="1"/>
    <col min="86" max="90" width="17.5703125" style="37" hidden="1" customWidth="1"/>
    <col min="91" max="91" width="17.7109375" style="37" hidden="1" customWidth="1"/>
    <col min="92" max="92" width="21.5703125" style="37" hidden="1" customWidth="1"/>
    <col min="93" max="94" width="11.42578125" style="37" customWidth="1"/>
    <col min="95" max="16384" width="11.42578125" style="37"/>
  </cols>
  <sheetData>
    <row r="1" spans="1:92" ht="15.75" thickBot="1" x14ac:dyDescent="0.3">
      <c r="H1" s="37">
        <f>6732.76+81409.26</f>
        <v>88142.01999999999</v>
      </c>
      <c r="K1" s="37">
        <f>+J4*K4</f>
        <v>48482.294999999998</v>
      </c>
    </row>
    <row r="2" spans="1:92" ht="32.25" thickBot="1" x14ac:dyDescent="0.55000000000000004">
      <c r="A2" s="38">
        <v>1</v>
      </c>
      <c r="B2" s="38">
        <f>+A2+1</f>
        <v>2</v>
      </c>
      <c r="C2" s="38">
        <f t="shared" ref="C2:BN2" si="0">+B2+1</f>
        <v>3</v>
      </c>
      <c r="D2" s="38">
        <f t="shared" si="0"/>
        <v>4</v>
      </c>
      <c r="E2" s="38">
        <f t="shared" si="0"/>
        <v>5</v>
      </c>
      <c r="F2" s="38">
        <f t="shared" si="0"/>
        <v>6</v>
      </c>
      <c r="G2" s="38">
        <f t="shared" si="0"/>
        <v>7</v>
      </c>
      <c r="H2" s="38">
        <f t="shared" si="0"/>
        <v>8</v>
      </c>
      <c r="I2" s="38">
        <f t="shared" si="0"/>
        <v>9</v>
      </c>
      <c r="J2" s="38">
        <f t="shared" si="0"/>
        <v>10</v>
      </c>
      <c r="K2" s="38">
        <f t="shared" si="0"/>
        <v>11</v>
      </c>
      <c r="L2" s="38">
        <f t="shared" si="0"/>
        <v>12</v>
      </c>
      <c r="M2" s="38">
        <f t="shared" si="0"/>
        <v>13</v>
      </c>
      <c r="N2" s="38">
        <f>+M2+1</f>
        <v>14</v>
      </c>
      <c r="O2" s="38">
        <f t="shared" si="0"/>
        <v>15</v>
      </c>
      <c r="P2" s="38">
        <f t="shared" si="0"/>
        <v>16</v>
      </c>
      <c r="Q2" s="38">
        <f t="shared" si="0"/>
        <v>17</v>
      </c>
      <c r="R2" s="38">
        <f t="shared" si="0"/>
        <v>18</v>
      </c>
      <c r="S2" s="38">
        <f t="shared" si="0"/>
        <v>19</v>
      </c>
      <c r="T2" s="38">
        <f t="shared" si="0"/>
        <v>20</v>
      </c>
      <c r="U2" s="38">
        <f t="shared" si="0"/>
        <v>21</v>
      </c>
      <c r="V2" s="38">
        <f t="shared" si="0"/>
        <v>22</v>
      </c>
      <c r="W2" s="38">
        <f t="shared" si="0"/>
        <v>23</v>
      </c>
      <c r="X2" s="38">
        <f t="shared" si="0"/>
        <v>24</v>
      </c>
      <c r="Y2" s="38">
        <f t="shared" si="0"/>
        <v>25</v>
      </c>
      <c r="Z2" s="38">
        <f t="shared" si="0"/>
        <v>26</v>
      </c>
      <c r="AA2" s="38">
        <f t="shared" si="0"/>
        <v>27</v>
      </c>
      <c r="AB2" s="38">
        <f t="shared" si="0"/>
        <v>28</v>
      </c>
      <c r="AC2" s="38">
        <f t="shared" si="0"/>
        <v>29</v>
      </c>
      <c r="AD2" s="38">
        <f t="shared" si="0"/>
        <v>30</v>
      </c>
      <c r="AE2" s="38">
        <f t="shared" si="0"/>
        <v>31</v>
      </c>
      <c r="AF2" s="38">
        <f t="shared" si="0"/>
        <v>32</v>
      </c>
      <c r="AG2" s="38">
        <f t="shared" si="0"/>
        <v>33</v>
      </c>
      <c r="AH2" s="38">
        <f t="shared" si="0"/>
        <v>34</v>
      </c>
      <c r="AI2" s="38"/>
      <c r="AJ2" s="38"/>
      <c r="AK2" s="38"/>
      <c r="AL2" s="38"/>
      <c r="AM2" s="38">
        <f>+AH2+1</f>
        <v>35</v>
      </c>
      <c r="AN2" s="38">
        <f t="shared" si="0"/>
        <v>36</v>
      </c>
      <c r="AO2" s="38">
        <f t="shared" si="0"/>
        <v>37</v>
      </c>
      <c r="AP2" s="38">
        <f t="shared" si="0"/>
        <v>38</v>
      </c>
      <c r="AQ2" s="38">
        <f t="shared" si="0"/>
        <v>39</v>
      </c>
      <c r="AR2" s="38">
        <f t="shared" si="0"/>
        <v>40</v>
      </c>
      <c r="AS2" s="38">
        <f t="shared" si="0"/>
        <v>41</v>
      </c>
      <c r="AT2" s="38">
        <f t="shared" si="0"/>
        <v>42</v>
      </c>
      <c r="AU2" s="38"/>
      <c r="AV2" s="38"/>
      <c r="AW2" s="38">
        <f>+AT2+1</f>
        <v>43</v>
      </c>
      <c r="AX2" s="38">
        <f t="shared" si="0"/>
        <v>44</v>
      </c>
      <c r="AY2" s="38">
        <f t="shared" si="0"/>
        <v>45</v>
      </c>
      <c r="AZ2" s="38">
        <f t="shared" si="0"/>
        <v>46</v>
      </c>
      <c r="BA2" s="38">
        <f t="shared" si="0"/>
        <v>47</v>
      </c>
      <c r="BB2" s="38">
        <f t="shared" si="0"/>
        <v>48</v>
      </c>
      <c r="BC2" s="38">
        <f t="shared" si="0"/>
        <v>49</v>
      </c>
      <c r="BD2" s="38">
        <f t="shared" si="0"/>
        <v>50</v>
      </c>
      <c r="BE2" s="38">
        <f t="shared" si="0"/>
        <v>51</v>
      </c>
      <c r="BF2" s="38">
        <f t="shared" si="0"/>
        <v>52</v>
      </c>
      <c r="BG2" s="38">
        <f t="shared" si="0"/>
        <v>53</v>
      </c>
      <c r="BH2" s="38">
        <f t="shared" si="0"/>
        <v>54</v>
      </c>
      <c r="BI2" s="38">
        <f t="shared" si="0"/>
        <v>55</v>
      </c>
      <c r="BJ2" s="38">
        <f t="shared" si="0"/>
        <v>56</v>
      </c>
      <c r="BK2" s="38">
        <f t="shared" si="0"/>
        <v>57</v>
      </c>
      <c r="BL2" s="38">
        <f t="shared" si="0"/>
        <v>58</v>
      </c>
      <c r="BM2" s="38">
        <f t="shared" si="0"/>
        <v>59</v>
      </c>
      <c r="BN2" s="38">
        <f t="shared" si="0"/>
        <v>60</v>
      </c>
      <c r="BO2" s="38">
        <f t="shared" ref="BO2:CM2" si="1">+BN2+1</f>
        <v>61</v>
      </c>
      <c r="BP2" s="38">
        <f t="shared" si="1"/>
        <v>62</v>
      </c>
      <c r="BQ2" s="38">
        <f t="shared" si="1"/>
        <v>63</v>
      </c>
      <c r="BR2" s="38">
        <f t="shared" si="1"/>
        <v>64</v>
      </c>
      <c r="BS2" s="38">
        <f t="shared" si="1"/>
        <v>65</v>
      </c>
      <c r="BT2" s="38">
        <f t="shared" si="1"/>
        <v>66</v>
      </c>
      <c r="BU2" s="38">
        <f t="shared" si="1"/>
        <v>67</v>
      </c>
      <c r="BV2" s="38">
        <f t="shared" si="1"/>
        <v>68</v>
      </c>
      <c r="BW2" s="38">
        <f t="shared" si="1"/>
        <v>69</v>
      </c>
      <c r="BX2" s="38">
        <f t="shared" si="1"/>
        <v>70</v>
      </c>
      <c r="BY2" s="38">
        <f t="shared" si="1"/>
        <v>71</v>
      </c>
      <c r="BZ2" s="38">
        <f t="shared" si="1"/>
        <v>72</v>
      </c>
      <c r="CA2" s="38">
        <f t="shared" si="1"/>
        <v>73</v>
      </c>
      <c r="CB2" s="38">
        <f t="shared" si="1"/>
        <v>74</v>
      </c>
      <c r="CC2" s="38">
        <f t="shared" si="1"/>
        <v>75</v>
      </c>
      <c r="CD2" s="38">
        <f t="shared" si="1"/>
        <v>76</v>
      </c>
      <c r="CE2" s="38">
        <f t="shared" si="1"/>
        <v>77</v>
      </c>
      <c r="CF2" s="38">
        <f t="shared" si="1"/>
        <v>78</v>
      </c>
      <c r="CG2" s="38">
        <f t="shared" si="1"/>
        <v>79</v>
      </c>
      <c r="CH2" s="38">
        <f t="shared" si="1"/>
        <v>80</v>
      </c>
      <c r="CI2" s="38">
        <f t="shared" si="1"/>
        <v>81</v>
      </c>
      <c r="CJ2" s="38">
        <f t="shared" si="1"/>
        <v>82</v>
      </c>
      <c r="CK2" s="38">
        <f t="shared" si="1"/>
        <v>83</v>
      </c>
      <c r="CL2" s="38">
        <f t="shared" si="1"/>
        <v>84</v>
      </c>
      <c r="CM2" s="38">
        <f t="shared" si="1"/>
        <v>85</v>
      </c>
    </row>
    <row r="3" spans="1:92" s="45" customFormat="1" ht="34.5" thickBot="1" x14ac:dyDescent="0.3">
      <c r="A3" s="39"/>
      <c r="B3" s="40" t="s">
        <v>63</v>
      </c>
      <c r="C3" s="40" t="s">
        <v>64</v>
      </c>
      <c r="D3" s="41" t="s">
        <v>65</v>
      </c>
      <c r="E3" s="39" t="s">
        <v>66</v>
      </c>
      <c r="F3" s="42" t="s">
        <v>8</v>
      </c>
      <c r="G3" s="42" t="s">
        <v>1</v>
      </c>
      <c r="H3" s="42" t="s">
        <v>67</v>
      </c>
      <c r="I3" s="43" t="s">
        <v>0</v>
      </c>
      <c r="J3" s="43" t="s">
        <v>2</v>
      </c>
      <c r="K3" s="42" t="s">
        <v>7</v>
      </c>
      <c r="L3" s="43" t="s">
        <v>68</v>
      </c>
      <c r="M3" s="43" t="s">
        <v>69</v>
      </c>
      <c r="N3" s="42" t="s">
        <v>70</v>
      </c>
      <c r="O3" s="42" t="s">
        <v>71</v>
      </c>
      <c r="P3" s="42" t="s">
        <v>72</v>
      </c>
      <c r="Q3" s="43" t="s">
        <v>73</v>
      </c>
      <c r="R3" s="42" t="s">
        <v>74</v>
      </c>
      <c r="S3" s="42" t="s">
        <v>75</v>
      </c>
      <c r="T3" s="42" t="s">
        <v>76</v>
      </c>
      <c r="U3" s="42" t="s">
        <v>77</v>
      </c>
      <c r="V3" s="42" t="s">
        <v>78</v>
      </c>
      <c r="W3" s="42" t="s">
        <v>79</v>
      </c>
      <c r="X3" s="42" t="s">
        <v>80</v>
      </c>
      <c r="Y3" s="42" t="s">
        <v>81</v>
      </c>
      <c r="Z3" s="42" t="s">
        <v>82</v>
      </c>
      <c r="AA3" s="42" t="s">
        <v>83</v>
      </c>
      <c r="AB3" s="42" t="s">
        <v>7</v>
      </c>
      <c r="AC3" s="42" t="s">
        <v>84</v>
      </c>
      <c r="AD3" s="42" t="s">
        <v>85</v>
      </c>
      <c r="AE3" s="42" t="s">
        <v>86</v>
      </c>
      <c r="AF3" s="42" t="s">
        <v>87</v>
      </c>
      <c r="AG3" s="42" t="s">
        <v>88</v>
      </c>
      <c r="AH3" s="42" t="s">
        <v>89</v>
      </c>
      <c r="AI3" s="42" t="s">
        <v>90</v>
      </c>
      <c r="AJ3" s="42" t="s">
        <v>91</v>
      </c>
      <c r="AK3" s="42" t="s">
        <v>92</v>
      </c>
      <c r="AL3" s="43" t="s">
        <v>93</v>
      </c>
      <c r="AM3" s="42" t="s">
        <v>83</v>
      </c>
      <c r="AN3" s="42" t="s">
        <v>94</v>
      </c>
      <c r="AO3" s="42" t="s">
        <v>95</v>
      </c>
      <c r="AP3" s="42" t="s">
        <v>96</v>
      </c>
      <c r="AQ3" s="42" t="s">
        <v>97</v>
      </c>
      <c r="AR3" s="42" t="s">
        <v>98</v>
      </c>
      <c r="AS3" s="42" t="s">
        <v>99</v>
      </c>
      <c r="AT3" s="42" t="s">
        <v>100</v>
      </c>
      <c r="AU3" s="42" t="s">
        <v>101</v>
      </c>
      <c r="AV3" s="42" t="s">
        <v>102</v>
      </c>
      <c r="AW3" s="42" t="s">
        <v>103</v>
      </c>
      <c r="AX3" s="42" t="s">
        <v>74</v>
      </c>
      <c r="AY3" s="42" t="s">
        <v>75</v>
      </c>
      <c r="AZ3" s="42" t="s">
        <v>76</v>
      </c>
      <c r="BA3" s="42" t="s">
        <v>77</v>
      </c>
      <c r="BB3" s="42" t="s">
        <v>78</v>
      </c>
      <c r="BC3" s="42" t="s">
        <v>79</v>
      </c>
      <c r="BD3" s="42" t="s">
        <v>80</v>
      </c>
      <c r="BE3" s="42" t="s">
        <v>83</v>
      </c>
      <c r="BF3" s="42" t="s">
        <v>7</v>
      </c>
      <c r="BG3" s="42" t="s">
        <v>84</v>
      </c>
      <c r="BH3" s="42" t="s">
        <v>85</v>
      </c>
      <c r="BI3" s="42" t="s">
        <v>86</v>
      </c>
      <c r="BJ3" s="42" t="s">
        <v>87</v>
      </c>
      <c r="BK3" s="42" t="s">
        <v>88</v>
      </c>
      <c r="BL3" s="42" t="s">
        <v>89</v>
      </c>
      <c r="BM3" s="42" t="s">
        <v>83</v>
      </c>
      <c r="BN3" s="42" t="s">
        <v>104</v>
      </c>
      <c r="BO3" s="43" t="s">
        <v>105</v>
      </c>
      <c r="BP3" s="43" t="s">
        <v>106</v>
      </c>
      <c r="BQ3" s="43" t="s">
        <v>107</v>
      </c>
      <c r="BR3" s="42" t="s">
        <v>108</v>
      </c>
      <c r="BS3" s="42" t="s">
        <v>109</v>
      </c>
      <c r="BT3" s="42" t="s">
        <v>110</v>
      </c>
      <c r="BU3" s="42" t="s">
        <v>111</v>
      </c>
      <c r="BV3" s="42" t="s">
        <v>112</v>
      </c>
      <c r="BW3" s="40" t="s">
        <v>113</v>
      </c>
      <c r="BX3" s="40" t="s">
        <v>114</v>
      </c>
      <c r="BY3" s="40" t="s">
        <v>115</v>
      </c>
      <c r="BZ3" s="40" t="s">
        <v>116</v>
      </c>
      <c r="CA3" s="40" t="s">
        <v>117</v>
      </c>
      <c r="CB3" s="40" t="s">
        <v>118</v>
      </c>
      <c r="CC3" s="40" t="s">
        <v>119</v>
      </c>
      <c r="CD3" s="40" t="s">
        <v>120</v>
      </c>
      <c r="CE3" s="40" t="s">
        <v>121</v>
      </c>
      <c r="CF3" s="40" t="s">
        <v>122</v>
      </c>
      <c r="CG3" s="40" t="s">
        <v>123</v>
      </c>
      <c r="CH3" s="40" t="s">
        <v>124</v>
      </c>
      <c r="CI3" s="40" t="s">
        <v>124</v>
      </c>
      <c r="CJ3" s="40" t="s">
        <v>124</v>
      </c>
      <c r="CK3" s="40" t="s">
        <v>124</v>
      </c>
      <c r="CL3" s="40" t="s">
        <v>124</v>
      </c>
      <c r="CM3" s="40" t="s">
        <v>124</v>
      </c>
      <c r="CN3" s="44" t="s">
        <v>125</v>
      </c>
    </row>
    <row r="4" spans="1:92" ht="30.75" thickBot="1" x14ac:dyDescent="0.3">
      <c r="A4" s="46"/>
      <c r="B4" s="47"/>
      <c r="C4" s="47" t="s">
        <v>126</v>
      </c>
      <c r="D4" s="47"/>
      <c r="E4" s="47" t="s">
        <v>127</v>
      </c>
      <c r="F4" s="48" t="s">
        <v>128</v>
      </c>
      <c r="G4" s="48" t="s">
        <v>129</v>
      </c>
      <c r="H4" s="48" t="s">
        <v>130</v>
      </c>
      <c r="I4" s="49">
        <v>40651</v>
      </c>
      <c r="J4" s="50">
        <v>96964.59</v>
      </c>
      <c r="K4" s="51">
        <v>0.5</v>
      </c>
      <c r="L4" s="49">
        <v>40710</v>
      </c>
      <c r="M4" s="49">
        <v>40710</v>
      </c>
      <c r="N4" s="52">
        <v>90</v>
      </c>
      <c r="O4" s="52"/>
      <c r="P4" s="53">
        <f>+M4+N4</f>
        <v>40800</v>
      </c>
      <c r="Q4" s="54"/>
      <c r="R4" s="48">
        <v>9628.2900000000009</v>
      </c>
      <c r="S4" s="48">
        <v>24495.52</v>
      </c>
      <c r="T4" s="48">
        <v>19336.599999999999</v>
      </c>
      <c r="U4" s="48">
        <v>17520.240000000002</v>
      </c>
      <c r="V4" s="48"/>
      <c r="W4" s="48"/>
      <c r="X4" s="48"/>
      <c r="Y4" s="48"/>
      <c r="Z4" s="48"/>
      <c r="AA4" s="48">
        <f>+SUM(R4:Z4)</f>
        <v>70980.649999999994</v>
      </c>
      <c r="AB4" s="48"/>
      <c r="AC4" s="48">
        <v>97.27</v>
      </c>
      <c r="AD4" s="48">
        <v>122.48</v>
      </c>
      <c r="AE4" s="48">
        <v>91.85</v>
      </c>
      <c r="AF4" s="48">
        <v>95.42</v>
      </c>
      <c r="AG4" s="48">
        <v>944.74</v>
      </c>
      <c r="AH4" s="48"/>
      <c r="AI4" s="48"/>
      <c r="AJ4" s="48"/>
      <c r="AK4" s="48"/>
      <c r="AL4" s="48"/>
      <c r="AM4" s="48">
        <f>+SUM(AB4:AK4)</f>
        <v>1351.76</v>
      </c>
      <c r="AN4" s="48">
        <v>6732.76</v>
      </c>
      <c r="AO4" s="48"/>
      <c r="AP4" s="48"/>
      <c r="AQ4" s="48"/>
      <c r="AR4" s="48"/>
      <c r="AS4" s="48"/>
      <c r="AT4" s="48"/>
      <c r="AU4" s="48"/>
      <c r="AV4" s="48"/>
      <c r="AW4" s="48">
        <f>+SUM(AN4:AV4)</f>
        <v>6732.76</v>
      </c>
      <c r="AX4" s="48"/>
      <c r="AY4" s="48"/>
      <c r="AZ4" s="48"/>
      <c r="BA4" s="48"/>
      <c r="BB4" s="48"/>
      <c r="BC4" s="48"/>
      <c r="BD4" s="48"/>
      <c r="BE4" s="48">
        <f>+SUM(AX4:BD4)</f>
        <v>0</v>
      </c>
      <c r="BF4" s="48"/>
      <c r="BG4" s="48"/>
      <c r="BH4" s="48"/>
      <c r="BI4" s="48"/>
      <c r="BJ4" s="48"/>
      <c r="BK4" s="48"/>
      <c r="BL4" s="48"/>
      <c r="BM4" s="48">
        <f>+SUM(BF4:BL4)</f>
        <v>0</v>
      </c>
      <c r="BN4" s="48"/>
      <c r="BO4" s="48">
        <f>+AA4+AM4+AW4+BE4+BM4</f>
        <v>79065.169999999984</v>
      </c>
      <c r="BP4" s="54"/>
      <c r="BQ4" s="55">
        <v>40898</v>
      </c>
      <c r="BR4" s="56">
        <v>41101</v>
      </c>
      <c r="BS4" s="57" t="s">
        <v>131</v>
      </c>
      <c r="BT4" s="58"/>
      <c r="BU4" s="59"/>
      <c r="BV4" s="59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1"/>
    </row>
    <row r="5" spans="1:92" s="80" customFormat="1" ht="60.75" thickBot="1" x14ac:dyDescent="0.55000000000000004">
      <c r="A5" s="62"/>
      <c r="B5" s="63"/>
      <c r="C5" s="64" t="s">
        <v>132</v>
      </c>
      <c r="D5" s="64"/>
      <c r="E5" s="64" t="s">
        <v>133</v>
      </c>
      <c r="F5" s="64" t="s">
        <v>134</v>
      </c>
      <c r="G5" s="64" t="s">
        <v>135</v>
      </c>
      <c r="H5" s="64" t="s">
        <v>136</v>
      </c>
      <c r="I5" s="65">
        <v>40662</v>
      </c>
      <c r="J5" s="66">
        <v>26895.42</v>
      </c>
      <c r="K5" s="67">
        <v>0.4</v>
      </c>
      <c r="L5" s="65">
        <v>40821</v>
      </c>
      <c r="M5" s="65"/>
      <c r="N5" s="64">
        <v>90</v>
      </c>
      <c r="O5" s="64"/>
      <c r="P5" s="68"/>
      <c r="Q5" s="65"/>
      <c r="R5" s="64">
        <v>4637.75</v>
      </c>
      <c r="S5" s="64">
        <v>22251.16</v>
      </c>
      <c r="T5" s="64"/>
      <c r="U5" s="64"/>
      <c r="V5" s="64"/>
      <c r="W5" s="64"/>
      <c r="X5" s="64"/>
      <c r="Y5" s="64"/>
      <c r="Z5" s="64"/>
      <c r="AA5" s="48">
        <f t="shared" ref="AA5:AA21" si="2">+SUM(R5:Z5)</f>
        <v>26888.91</v>
      </c>
      <c r="AB5" s="64">
        <f>441.08+5.56</f>
        <v>446.64</v>
      </c>
      <c r="AC5" s="64">
        <f>111.31+427.14</f>
        <v>538.45000000000005</v>
      </c>
      <c r="AD5" s="64">
        <v>441.08</v>
      </c>
      <c r="AE5" s="64"/>
      <c r="AF5" s="64"/>
      <c r="AG5" s="64"/>
      <c r="AH5" s="64"/>
      <c r="AI5" s="64"/>
      <c r="AJ5" s="64"/>
      <c r="AK5" s="69"/>
      <c r="AL5" s="69"/>
      <c r="AM5" s="48">
        <f t="shared" ref="AM5:AM24" si="3">+SUM(AB5:AK5)</f>
        <v>1426.17</v>
      </c>
      <c r="AN5" s="64"/>
      <c r="AO5" s="64"/>
      <c r="AP5" s="64"/>
      <c r="AQ5" s="64"/>
      <c r="AR5" s="64"/>
      <c r="AS5" s="64"/>
      <c r="AT5" s="64"/>
      <c r="AU5" s="64"/>
      <c r="AV5" s="69"/>
      <c r="AW5" s="48">
        <f t="shared" ref="AW5:AW24" si="4">+SUM(AN5:AV5)</f>
        <v>0</v>
      </c>
      <c r="AX5" s="64"/>
      <c r="AY5" s="64"/>
      <c r="AZ5" s="64"/>
      <c r="BA5" s="64"/>
      <c r="BB5" s="64"/>
      <c r="BC5" s="64"/>
      <c r="BD5" s="64"/>
      <c r="BE5" s="48">
        <f t="shared" ref="BE5:BE20" si="5">+SUM(AX5:BD5)</f>
        <v>0</v>
      </c>
      <c r="BF5" s="70"/>
      <c r="BG5" s="70"/>
      <c r="BH5" s="70"/>
      <c r="BI5" s="64"/>
      <c r="BJ5" s="64"/>
      <c r="BK5" s="64"/>
      <c r="BL5" s="64"/>
      <c r="BM5" s="48">
        <f t="shared" ref="BM5:BM22" si="6">+SUM(BF5:BL5)</f>
        <v>0</v>
      </c>
      <c r="BN5" s="64"/>
      <c r="BO5" s="48">
        <f t="shared" ref="BO5:BO20" si="7">+AA5+AM5+AW5+BE5+BM5</f>
        <v>28315.08</v>
      </c>
      <c r="BP5" s="67"/>
      <c r="BQ5" s="65">
        <v>40878</v>
      </c>
      <c r="BR5" s="71">
        <v>41081</v>
      </c>
      <c r="BS5" s="72"/>
      <c r="BT5" s="73"/>
      <c r="BU5" s="48"/>
      <c r="BV5" s="48" t="s">
        <v>137</v>
      </c>
      <c r="BW5" s="74"/>
      <c r="BX5" s="74"/>
      <c r="BY5" s="74"/>
      <c r="BZ5" s="74"/>
      <c r="CA5" s="74"/>
      <c r="CB5" s="74"/>
      <c r="CC5" s="75"/>
      <c r="CD5" s="76"/>
      <c r="CE5" s="77"/>
      <c r="CF5" s="74"/>
      <c r="CG5" s="78" t="s">
        <v>138</v>
      </c>
      <c r="CH5" s="74"/>
      <c r="CI5" s="74"/>
      <c r="CJ5" s="74"/>
      <c r="CK5" s="74"/>
      <c r="CL5" s="74"/>
      <c r="CM5" s="74"/>
      <c r="CN5" s="79"/>
    </row>
    <row r="6" spans="1:92" s="80" customFormat="1" ht="90.75" thickBot="1" x14ac:dyDescent="0.55000000000000004">
      <c r="A6" s="62"/>
      <c r="B6" s="63"/>
      <c r="C6" s="64" t="s">
        <v>139</v>
      </c>
      <c r="D6" s="64"/>
      <c r="E6" s="81" t="s">
        <v>140</v>
      </c>
      <c r="F6" s="64" t="s">
        <v>141</v>
      </c>
      <c r="G6" s="64" t="s">
        <v>142</v>
      </c>
      <c r="H6" s="64" t="s">
        <v>143</v>
      </c>
      <c r="I6" s="65">
        <v>40597</v>
      </c>
      <c r="J6" s="66">
        <v>47323.71</v>
      </c>
      <c r="K6" s="67">
        <v>0.5</v>
      </c>
      <c r="L6" s="65">
        <v>40702</v>
      </c>
      <c r="M6" s="65"/>
      <c r="N6" s="82">
        <v>75</v>
      </c>
      <c r="O6" s="70"/>
      <c r="P6" s="68">
        <f>+L6+N6</f>
        <v>40777</v>
      </c>
      <c r="Q6" s="65"/>
      <c r="R6" s="64">
        <v>26667.06</v>
      </c>
      <c r="S6" s="64">
        <v>14218.51</v>
      </c>
      <c r="T6" s="64">
        <v>12667.65</v>
      </c>
      <c r="U6" s="64">
        <v>3679.52</v>
      </c>
      <c r="V6" s="70"/>
      <c r="W6" s="70"/>
      <c r="X6" s="70"/>
      <c r="Y6" s="70"/>
      <c r="Z6" s="70"/>
      <c r="AA6" s="48">
        <f t="shared" si="2"/>
        <v>57232.74</v>
      </c>
      <c r="AB6" s="64">
        <v>0</v>
      </c>
      <c r="AC6" s="64">
        <v>66.67</v>
      </c>
      <c r="AD6" s="64">
        <v>881.55</v>
      </c>
      <c r="AE6" s="64">
        <v>1171.6199999999999</v>
      </c>
      <c r="AF6" s="64">
        <v>456.26</v>
      </c>
      <c r="AG6" s="70"/>
      <c r="AH6" s="70"/>
      <c r="AI6" s="70"/>
      <c r="AJ6" s="70"/>
      <c r="AK6" s="83"/>
      <c r="AL6" s="83"/>
      <c r="AM6" s="48">
        <f t="shared" si="3"/>
        <v>2576.0999999999995</v>
      </c>
      <c r="AN6" s="70"/>
      <c r="AO6" s="70"/>
      <c r="AP6" s="70"/>
      <c r="AQ6" s="70"/>
      <c r="AR6" s="70"/>
      <c r="AS6" s="70"/>
      <c r="AT6" s="70"/>
      <c r="AU6" s="70"/>
      <c r="AV6" s="83"/>
      <c r="AW6" s="48">
        <f t="shared" si="4"/>
        <v>0</v>
      </c>
      <c r="AX6" s="64">
        <v>20111.77</v>
      </c>
      <c r="AY6" s="70"/>
      <c r="AZ6" s="70"/>
      <c r="BA6" s="70"/>
      <c r="BB6" s="70"/>
      <c r="BC6" s="70"/>
      <c r="BD6" s="70"/>
      <c r="BE6" s="48">
        <f t="shared" si="5"/>
        <v>20111.77</v>
      </c>
      <c r="BF6" s="70"/>
      <c r="BG6" s="64">
        <v>181.01</v>
      </c>
      <c r="BH6" s="70"/>
      <c r="BI6" s="70"/>
      <c r="BJ6" s="70"/>
      <c r="BK6" s="70"/>
      <c r="BL6" s="70"/>
      <c r="BM6" s="48">
        <f t="shared" si="6"/>
        <v>181.01</v>
      </c>
      <c r="BN6" s="70"/>
      <c r="BO6" s="48">
        <f t="shared" si="7"/>
        <v>80101.62</v>
      </c>
      <c r="BP6" s="67" t="s">
        <v>144</v>
      </c>
      <c r="BQ6" s="67" t="s">
        <v>145</v>
      </c>
      <c r="BR6" s="67" t="s">
        <v>145</v>
      </c>
      <c r="BS6" s="72" t="s">
        <v>146</v>
      </c>
      <c r="BT6" s="84"/>
      <c r="BU6" s="64"/>
      <c r="BV6" s="64" t="s">
        <v>137</v>
      </c>
      <c r="BW6" s="85">
        <v>40714</v>
      </c>
      <c r="BX6" s="86"/>
      <c r="BY6" s="87"/>
      <c r="BZ6" s="81"/>
      <c r="CA6" s="70"/>
      <c r="CB6" s="70"/>
      <c r="CC6" s="88"/>
      <c r="CD6" s="88"/>
      <c r="CE6" s="70"/>
      <c r="CF6" s="70"/>
      <c r="CG6" s="89" t="s">
        <v>147</v>
      </c>
      <c r="CH6" s="70"/>
      <c r="CI6" s="70"/>
      <c r="CJ6" s="70"/>
      <c r="CK6" s="70"/>
      <c r="CL6" s="70"/>
      <c r="CM6" s="70"/>
      <c r="CN6" s="90"/>
    </row>
    <row r="7" spans="1:92" s="80" customFormat="1" ht="45.75" thickBot="1" x14ac:dyDescent="0.55000000000000004">
      <c r="A7" s="62"/>
      <c r="B7" s="63"/>
      <c r="C7" s="64"/>
      <c r="D7" s="64"/>
      <c r="E7" s="64" t="s">
        <v>148</v>
      </c>
      <c r="F7" s="64" t="s">
        <v>149</v>
      </c>
      <c r="G7" s="64" t="s">
        <v>150</v>
      </c>
      <c r="H7" s="64" t="s">
        <v>151</v>
      </c>
      <c r="I7" s="65">
        <v>40632</v>
      </c>
      <c r="J7" s="66">
        <v>8350.5499999999993</v>
      </c>
      <c r="K7" s="67">
        <v>0.5</v>
      </c>
      <c r="L7" s="65">
        <v>40696</v>
      </c>
      <c r="M7" s="65">
        <v>40696</v>
      </c>
      <c r="N7" s="82">
        <v>30</v>
      </c>
      <c r="O7" s="82">
        <v>6</v>
      </c>
      <c r="P7" s="91">
        <f>+M7+N7</f>
        <v>40726</v>
      </c>
      <c r="Q7" s="65">
        <f>+P7+O7</f>
        <v>40732</v>
      </c>
      <c r="R7" s="92">
        <v>8700.24</v>
      </c>
      <c r="S7" s="92"/>
      <c r="T7" s="92"/>
      <c r="U7" s="92"/>
      <c r="V7" s="92"/>
      <c r="W7" s="92"/>
      <c r="X7" s="92"/>
      <c r="Y7" s="92"/>
      <c r="Z7" s="70"/>
      <c r="AA7" s="48">
        <f t="shared" si="2"/>
        <v>8700.24</v>
      </c>
      <c r="AB7" s="64"/>
      <c r="AC7" s="64"/>
      <c r="AD7" s="64"/>
      <c r="AE7" s="64"/>
      <c r="AF7" s="64"/>
      <c r="AG7" s="70"/>
      <c r="AH7" s="70"/>
      <c r="AI7" s="70"/>
      <c r="AJ7" s="70"/>
      <c r="AK7" s="83"/>
      <c r="AL7" s="83"/>
      <c r="AM7" s="48">
        <f t="shared" si="3"/>
        <v>0</v>
      </c>
      <c r="AN7" s="70"/>
      <c r="AO7" s="70"/>
      <c r="AP7" s="70"/>
      <c r="AQ7" s="70"/>
      <c r="AR7" s="70"/>
      <c r="AS7" s="70"/>
      <c r="AT7" s="70"/>
      <c r="AU7" s="70"/>
      <c r="AV7" s="83"/>
      <c r="AW7" s="48">
        <f t="shared" si="4"/>
        <v>0</v>
      </c>
      <c r="AX7" s="70"/>
      <c r="AY7" s="70"/>
      <c r="AZ7" s="70"/>
      <c r="BA7" s="70"/>
      <c r="BB7" s="70"/>
      <c r="BC7" s="70"/>
      <c r="BD7" s="70"/>
      <c r="BE7" s="48">
        <f t="shared" si="5"/>
        <v>0</v>
      </c>
      <c r="BF7" s="70"/>
      <c r="BG7" s="70"/>
      <c r="BH7" s="70"/>
      <c r="BI7" s="70"/>
      <c r="BJ7" s="70"/>
      <c r="BK7" s="70"/>
      <c r="BL7" s="70"/>
      <c r="BM7" s="48">
        <f t="shared" si="6"/>
        <v>0</v>
      </c>
      <c r="BN7" s="70"/>
      <c r="BO7" s="48">
        <f t="shared" si="7"/>
        <v>8700.24</v>
      </c>
      <c r="BP7" s="67">
        <v>1</v>
      </c>
      <c r="BQ7" s="93">
        <v>40765</v>
      </c>
      <c r="BR7" s="93">
        <v>41059</v>
      </c>
      <c r="BS7" s="72" t="s">
        <v>152</v>
      </c>
      <c r="BT7" s="94"/>
      <c r="BU7" s="95"/>
      <c r="BV7" s="95" t="s">
        <v>153</v>
      </c>
      <c r="BW7" s="96"/>
      <c r="BX7" s="96"/>
      <c r="BY7" s="96"/>
      <c r="BZ7" s="96"/>
      <c r="CA7" s="96"/>
      <c r="CB7" s="96"/>
      <c r="CC7" s="97">
        <v>40751</v>
      </c>
      <c r="CD7" s="96"/>
      <c r="CE7" s="96"/>
      <c r="CF7" s="96"/>
      <c r="CG7" s="98" t="s">
        <v>137</v>
      </c>
      <c r="CH7" s="96"/>
      <c r="CI7" s="96"/>
      <c r="CJ7" s="96"/>
      <c r="CK7" s="96"/>
      <c r="CL7" s="96"/>
      <c r="CM7" s="96"/>
      <c r="CN7" s="99"/>
    </row>
    <row r="8" spans="1:92" s="80" customFormat="1" ht="60.75" thickBot="1" x14ac:dyDescent="0.55000000000000004">
      <c r="A8" s="62"/>
      <c r="B8" s="63"/>
      <c r="C8" s="64" t="s">
        <v>154</v>
      </c>
      <c r="D8" s="64"/>
      <c r="E8" s="81" t="s">
        <v>155</v>
      </c>
      <c r="F8" s="64" t="s">
        <v>156</v>
      </c>
      <c r="G8" s="64" t="s">
        <v>157</v>
      </c>
      <c r="H8" s="64" t="s">
        <v>158</v>
      </c>
      <c r="I8" s="65">
        <v>40716</v>
      </c>
      <c r="J8" s="66">
        <v>40278.230000000003</v>
      </c>
      <c r="K8" s="67">
        <v>0.4</v>
      </c>
      <c r="L8" s="65">
        <v>40812</v>
      </c>
      <c r="M8" s="65">
        <v>40735</v>
      </c>
      <c r="N8" s="82">
        <v>60</v>
      </c>
      <c r="O8" s="70"/>
      <c r="P8" s="91">
        <f>+M8+N8</f>
        <v>40795</v>
      </c>
      <c r="Q8" s="65"/>
      <c r="R8" s="64">
        <v>40174.54</v>
      </c>
      <c r="S8" s="64"/>
      <c r="T8" s="70"/>
      <c r="U8" s="70"/>
      <c r="V8" s="70"/>
      <c r="W8" s="70"/>
      <c r="X8" s="70"/>
      <c r="Y8" s="70"/>
      <c r="Z8" s="70"/>
      <c r="AA8" s="48">
        <f t="shared" si="2"/>
        <v>40174.54</v>
      </c>
      <c r="AB8" s="64">
        <v>529.39</v>
      </c>
      <c r="AC8" s="64"/>
      <c r="AD8" s="64"/>
      <c r="AE8" s="70"/>
      <c r="AF8" s="70"/>
      <c r="AG8" s="70"/>
      <c r="AH8" s="70"/>
      <c r="AI8" s="70"/>
      <c r="AJ8" s="70"/>
      <c r="AK8" s="83"/>
      <c r="AL8" s="83"/>
      <c r="AM8" s="48">
        <f t="shared" si="3"/>
        <v>529.39</v>
      </c>
      <c r="AN8" s="64">
        <v>467.28</v>
      </c>
      <c r="AO8" s="70"/>
      <c r="AP8" s="70"/>
      <c r="AQ8" s="70"/>
      <c r="AR8" s="70"/>
      <c r="AS8" s="70"/>
      <c r="AT8" s="70"/>
      <c r="AU8" s="70"/>
      <c r="AV8" s="83"/>
      <c r="AW8" s="48">
        <f t="shared" si="4"/>
        <v>467.28</v>
      </c>
      <c r="AX8" s="70"/>
      <c r="AY8" s="70"/>
      <c r="AZ8" s="70"/>
      <c r="BA8" s="70"/>
      <c r="BB8" s="70"/>
      <c r="BC8" s="70"/>
      <c r="BD8" s="70"/>
      <c r="BE8" s="48">
        <f t="shared" si="5"/>
        <v>0</v>
      </c>
      <c r="BF8" s="70"/>
      <c r="BG8" s="70"/>
      <c r="BH8" s="70"/>
      <c r="BI8" s="70"/>
      <c r="BJ8" s="70"/>
      <c r="BK8" s="70"/>
      <c r="BL8" s="70"/>
      <c r="BM8" s="48">
        <f t="shared" si="6"/>
        <v>0</v>
      </c>
      <c r="BN8" s="70"/>
      <c r="BO8" s="48">
        <f t="shared" si="7"/>
        <v>41171.21</v>
      </c>
      <c r="BP8" s="67">
        <v>1</v>
      </c>
      <c r="BQ8" s="85">
        <v>40827</v>
      </c>
      <c r="BR8" s="85">
        <v>41039</v>
      </c>
      <c r="BS8" s="72" t="s">
        <v>159</v>
      </c>
      <c r="BT8" s="100" t="s">
        <v>160</v>
      </c>
      <c r="BU8" s="64"/>
      <c r="BV8" s="64" t="s">
        <v>138</v>
      </c>
      <c r="BW8" s="70"/>
      <c r="BX8" s="86"/>
      <c r="BY8" s="87"/>
      <c r="BZ8" s="81"/>
      <c r="CA8" s="70"/>
      <c r="CB8" s="70"/>
      <c r="CC8" s="88"/>
      <c r="CD8" s="88"/>
      <c r="CE8" s="70"/>
      <c r="CF8" s="70"/>
      <c r="CG8" s="81" t="s">
        <v>137</v>
      </c>
      <c r="CH8" s="70"/>
      <c r="CI8" s="70"/>
      <c r="CJ8" s="70"/>
      <c r="CK8" s="70"/>
      <c r="CL8" s="70"/>
      <c r="CM8" s="70"/>
      <c r="CN8" s="90"/>
    </row>
    <row r="9" spans="1:92" s="80" customFormat="1" ht="60.75" thickBot="1" x14ac:dyDescent="0.55000000000000004">
      <c r="A9" s="62"/>
      <c r="B9" s="63"/>
      <c r="C9" s="64" t="s">
        <v>139</v>
      </c>
      <c r="D9" s="64"/>
      <c r="E9" s="64" t="s">
        <v>161</v>
      </c>
      <c r="F9" s="64" t="s">
        <v>162</v>
      </c>
      <c r="G9" s="64" t="s">
        <v>163</v>
      </c>
      <c r="H9" s="64" t="s">
        <v>164</v>
      </c>
      <c r="I9" s="65">
        <v>40707</v>
      </c>
      <c r="J9" s="66">
        <v>13211.96</v>
      </c>
      <c r="K9" s="67">
        <v>0.5</v>
      </c>
      <c r="L9" s="65"/>
      <c r="M9" s="65"/>
      <c r="N9" s="82">
        <v>30</v>
      </c>
      <c r="O9" s="82"/>
      <c r="P9" s="68"/>
      <c r="Q9" s="65"/>
      <c r="R9" s="92">
        <v>11506.14</v>
      </c>
      <c r="S9" s="92"/>
      <c r="T9" s="92"/>
      <c r="U9" s="92"/>
      <c r="V9" s="92"/>
      <c r="W9" s="92"/>
      <c r="X9" s="92"/>
      <c r="Y9" s="92"/>
      <c r="Z9" s="70"/>
      <c r="AA9" s="48">
        <f t="shared" si="2"/>
        <v>11506.14</v>
      </c>
      <c r="AB9" s="64">
        <v>263.18</v>
      </c>
      <c r="AC9" s="64">
        <v>252.32</v>
      </c>
      <c r="AD9" s="64"/>
      <c r="AE9" s="64"/>
      <c r="AF9" s="64"/>
      <c r="AG9" s="70"/>
      <c r="AH9" s="70"/>
      <c r="AI9" s="70"/>
      <c r="AJ9" s="70"/>
      <c r="AK9" s="83"/>
      <c r="AL9" s="83"/>
      <c r="AM9" s="48">
        <f t="shared" si="3"/>
        <v>515.5</v>
      </c>
      <c r="AN9" s="70"/>
      <c r="AO9" s="70"/>
      <c r="AP9" s="70"/>
      <c r="AQ9" s="70"/>
      <c r="AR9" s="70"/>
      <c r="AS9" s="70"/>
      <c r="AT9" s="70"/>
      <c r="AU9" s="70"/>
      <c r="AV9" s="83"/>
      <c r="AW9" s="48">
        <f t="shared" si="4"/>
        <v>0</v>
      </c>
      <c r="AX9" s="70"/>
      <c r="AY9" s="70"/>
      <c r="AZ9" s="70"/>
      <c r="BA9" s="70"/>
      <c r="BB9" s="70"/>
      <c r="BC9" s="70"/>
      <c r="BD9" s="70"/>
      <c r="BE9" s="48">
        <f t="shared" si="5"/>
        <v>0</v>
      </c>
      <c r="BF9" s="70"/>
      <c r="BG9" s="70"/>
      <c r="BH9" s="70"/>
      <c r="BI9" s="70"/>
      <c r="BJ9" s="70"/>
      <c r="BK9" s="70"/>
      <c r="BL9" s="70"/>
      <c r="BM9" s="48">
        <f t="shared" si="6"/>
        <v>0</v>
      </c>
      <c r="BN9" s="70"/>
      <c r="BO9" s="48">
        <f t="shared" si="7"/>
        <v>12021.64</v>
      </c>
      <c r="BP9" s="67"/>
      <c r="BQ9" s="85">
        <v>41061</v>
      </c>
      <c r="BR9" s="70"/>
      <c r="BS9" s="72" t="s">
        <v>159</v>
      </c>
      <c r="BT9" s="94"/>
      <c r="BU9" s="95"/>
      <c r="BV9" s="95" t="s">
        <v>137</v>
      </c>
      <c r="BW9" s="96"/>
      <c r="BX9" s="96"/>
      <c r="BY9" s="96"/>
      <c r="BZ9" s="96"/>
      <c r="CA9" s="96"/>
      <c r="CB9" s="96"/>
      <c r="CC9" s="101"/>
      <c r="CD9" s="96"/>
      <c r="CE9" s="96"/>
      <c r="CF9" s="96"/>
      <c r="CG9" s="98" t="s">
        <v>137</v>
      </c>
      <c r="CH9" s="96"/>
      <c r="CI9" s="96"/>
      <c r="CJ9" s="96"/>
      <c r="CK9" s="96"/>
      <c r="CL9" s="96"/>
      <c r="CM9" s="96"/>
      <c r="CN9" s="99"/>
    </row>
    <row r="10" spans="1:92" s="80" customFormat="1" ht="90.75" thickBot="1" x14ac:dyDescent="0.55000000000000004">
      <c r="A10" s="62"/>
      <c r="B10" s="63"/>
      <c r="C10" s="64" t="s">
        <v>165</v>
      </c>
      <c r="D10" s="64"/>
      <c r="E10" s="64" t="s">
        <v>148</v>
      </c>
      <c r="F10" s="64" t="s">
        <v>166</v>
      </c>
      <c r="G10" s="64" t="s">
        <v>167</v>
      </c>
      <c r="H10" s="64" t="s">
        <v>168</v>
      </c>
      <c r="I10" s="65">
        <v>40737</v>
      </c>
      <c r="J10" s="66">
        <v>43830</v>
      </c>
      <c r="K10" s="67">
        <v>0.5</v>
      </c>
      <c r="L10" s="65"/>
      <c r="M10" s="65"/>
      <c r="N10" s="82">
        <v>180</v>
      </c>
      <c r="O10" s="82"/>
      <c r="P10" s="68"/>
      <c r="Q10" s="65"/>
      <c r="R10" s="92">
        <v>43830</v>
      </c>
      <c r="S10" s="92"/>
      <c r="T10" s="92"/>
      <c r="U10" s="92"/>
      <c r="V10" s="92"/>
      <c r="W10" s="92"/>
      <c r="X10" s="92"/>
      <c r="Y10" s="92"/>
      <c r="Z10" s="70"/>
      <c r="AA10" s="48">
        <f t="shared" si="2"/>
        <v>43830</v>
      </c>
      <c r="AB10" s="64"/>
      <c r="AC10" s="64"/>
      <c r="AD10" s="64"/>
      <c r="AE10" s="64"/>
      <c r="AF10" s="64"/>
      <c r="AG10" s="70"/>
      <c r="AH10" s="70"/>
      <c r="AI10" s="70"/>
      <c r="AJ10" s="70"/>
      <c r="AK10" s="83"/>
      <c r="AL10" s="83"/>
      <c r="AM10" s="48">
        <f t="shared" si="3"/>
        <v>0</v>
      </c>
      <c r="AN10" s="70"/>
      <c r="AO10" s="70"/>
      <c r="AP10" s="70"/>
      <c r="AQ10" s="70"/>
      <c r="AR10" s="70"/>
      <c r="AS10" s="70"/>
      <c r="AT10" s="70"/>
      <c r="AU10" s="70"/>
      <c r="AV10" s="83"/>
      <c r="AW10" s="48">
        <f t="shared" si="4"/>
        <v>0</v>
      </c>
      <c r="AX10" s="70"/>
      <c r="AY10" s="70"/>
      <c r="AZ10" s="70"/>
      <c r="BA10" s="70"/>
      <c r="BB10" s="70"/>
      <c r="BC10" s="70"/>
      <c r="BD10" s="70"/>
      <c r="BE10" s="48">
        <f t="shared" si="5"/>
        <v>0</v>
      </c>
      <c r="BF10" s="70"/>
      <c r="BG10" s="70"/>
      <c r="BH10" s="70"/>
      <c r="BI10" s="70"/>
      <c r="BJ10" s="70"/>
      <c r="BK10" s="70"/>
      <c r="BL10" s="70"/>
      <c r="BM10" s="48">
        <f t="shared" si="6"/>
        <v>0</v>
      </c>
      <c r="BN10" s="70"/>
      <c r="BO10" s="48">
        <f t="shared" si="7"/>
        <v>43830</v>
      </c>
      <c r="BP10" s="67"/>
      <c r="BQ10" s="70"/>
      <c r="BR10" s="71">
        <v>41011</v>
      </c>
      <c r="BS10" s="72" t="s">
        <v>169</v>
      </c>
      <c r="BT10" s="94"/>
      <c r="BU10" s="95"/>
      <c r="BV10" s="95" t="s">
        <v>169</v>
      </c>
      <c r="BW10" s="96"/>
      <c r="BX10" s="96"/>
      <c r="BY10" s="96"/>
      <c r="BZ10" s="96"/>
      <c r="CA10" s="96"/>
      <c r="CB10" s="96"/>
      <c r="CC10" s="101"/>
      <c r="CD10" s="96"/>
      <c r="CE10" s="96"/>
      <c r="CF10" s="96"/>
      <c r="CG10" s="98"/>
      <c r="CH10" s="96"/>
      <c r="CI10" s="96"/>
      <c r="CJ10" s="96"/>
      <c r="CK10" s="96"/>
      <c r="CL10" s="96"/>
      <c r="CM10" s="96"/>
      <c r="CN10" s="99"/>
    </row>
    <row r="11" spans="1:92" s="80" customFormat="1" ht="90.75" thickBot="1" x14ac:dyDescent="0.55000000000000004">
      <c r="A11" s="62"/>
      <c r="B11" s="63"/>
      <c r="C11" s="64" t="s">
        <v>170</v>
      </c>
      <c r="D11" s="64"/>
      <c r="E11" s="64" t="s">
        <v>148</v>
      </c>
      <c r="F11" s="64" t="s">
        <v>171</v>
      </c>
      <c r="G11" s="64" t="s">
        <v>172</v>
      </c>
      <c r="H11" s="64" t="s">
        <v>173</v>
      </c>
      <c r="I11" s="65"/>
      <c r="J11" s="66">
        <v>13730</v>
      </c>
      <c r="K11" s="67">
        <v>0.5</v>
      </c>
      <c r="L11" s="65"/>
      <c r="M11" s="65"/>
      <c r="N11" s="82">
        <v>60</v>
      </c>
      <c r="O11" s="82"/>
      <c r="P11" s="68"/>
      <c r="Q11" s="65"/>
      <c r="R11" s="92"/>
      <c r="S11" s="92"/>
      <c r="T11" s="92"/>
      <c r="U11" s="92"/>
      <c r="V11" s="92"/>
      <c r="W11" s="92"/>
      <c r="X11" s="92"/>
      <c r="Y11" s="92"/>
      <c r="Z11" s="70"/>
      <c r="AA11" s="48">
        <f t="shared" si="2"/>
        <v>0</v>
      </c>
      <c r="AB11" s="64"/>
      <c r="AC11" s="64"/>
      <c r="AD11" s="64"/>
      <c r="AE11" s="64"/>
      <c r="AF11" s="64"/>
      <c r="AG11" s="70"/>
      <c r="AH11" s="70"/>
      <c r="AI11" s="70"/>
      <c r="AJ11" s="70"/>
      <c r="AK11" s="83"/>
      <c r="AL11" s="83"/>
      <c r="AM11" s="48">
        <f t="shared" si="3"/>
        <v>0</v>
      </c>
      <c r="AN11" s="70"/>
      <c r="AO11" s="70"/>
      <c r="AP11" s="70"/>
      <c r="AQ11" s="70"/>
      <c r="AR11" s="70"/>
      <c r="AS11" s="70"/>
      <c r="AT11" s="70"/>
      <c r="AU11" s="70"/>
      <c r="AV11" s="83"/>
      <c r="AW11" s="48">
        <f t="shared" si="4"/>
        <v>0</v>
      </c>
      <c r="AX11" s="70"/>
      <c r="AY11" s="70"/>
      <c r="AZ11" s="70"/>
      <c r="BA11" s="70"/>
      <c r="BB11" s="70"/>
      <c r="BC11" s="70"/>
      <c r="BD11" s="70"/>
      <c r="BE11" s="48">
        <f t="shared" si="5"/>
        <v>0</v>
      </c>
      <c r="BF11" s="70"/>
      <c r="BG11" s="70"/>
      <c r="BH11" s="70"/>
      <c r="BI11" s="70"/>
      <c r="BJ11" s="70"/>
      <c r="BK11" s="70"/>
      <c r="BL11" s="70"/>
      <c r="BM11" s="48">
        <f t="shared" si="6"/>
        <v>0</v>
      </c>
      <c r="BN11" s="70"/>
      <c r="BO11" s="48">
        <f t="shared" si="7"/>
        <v>0</v>
      </c>
      <c r="BP11" s="67"/>
      <c r="BQ11" s="70"/>
      <c r="BR11" s="70"/>
      <c r="BS11" s="72" t="s">
        <v>174</v>
      </c>
      <c r="BT11" s="102" t="s">
        <v>175</v>
      </c>
      <c r="BU11" s="95"/>
      <c r="BV11" s="95"/>
      <c r="BW11" s="96"/>
      <c r="BX11" s="96"/>
      <c r="BY11" s="96"/>
      <c r="BZ11" s="96"/>
      <c r="CA11" s="96"/>
      <c r="CB11" s="96"/>
      <c r="CC11" s="101"/>
      <c r="CD11" s="96"/>
      <c r="CE11" s="96"/>
      <c r="CF11" s="96"/>
      <c r="CG11" s="98" t="s">
        <v>137</v>
      </c>
      <c r="CH11" s="96"/>
      <c r="CI11" s="96"/>
      <c r="CJ11" s="96"/>
      <c r="CK11" s="96"/>
      <c r="CL11" s="96"/>
      <c r="CM11" s="96"/>
      <c r="CN11" s="99"/>
    </row>
    <row r="12" spans="1:92" s="80" customFormat="1" ht="75.75" thickBot="1" x14ac:dyDescent="0.55000000000000004">
      <c r="A12" s="62"/>
      <c r="B12" s="63"/>
      <c r="C12" s="64" t="s">
        <v>176</v>
      </c>
      <c r="D12" s="64"/>
      <c r="E12" s="64" t="s">
        <v>177</v>
      </c>
      <c r="F12" s="64" t="s">
        <v>178</v>
      </c>
      <c r="G12" s="64" t="s">
        <v>179</v>
      </c>
      <c r="H12" s="64" t="s">
        <v>180</v>
      </c>
      <c r="I12" s="65">
        <v>40766</v>
      </c>
      <c r="J12" s="66">
        <v>112812.15</v>
      </c>
      <c r="K12" s="67">
        <v>0.5</v>
      </c>
      <c r="L12" s="65">
        <v>40835</v>
      </c>
      <c r="M12" s="65">
        <v>40835</v>
      </c>
      <c r="N12" s="82">
        <v>60</v>
      </c>
      <c r="O12" s="82"/>
      <c r="P12" s="68"/>
      <c r="Q12" s="65"/>
      <c r="R12" s="92">
        <v>117146.99</v>
      </c>
      <c r="S12" s="92"/>
      <c r="T12" s="92"/>
      <c r="U12" s="92"/>
      <c r="V12" s="92"/>
      <c r="W12" s="92"/>
      <c r="X12" s="92"/>
      <c r="Y12" s="92"/>
      <c r="Z12" s="70"/>
      <c r="AA12" s="48">
        <f t="shared" si="2"/>
        <v>117146.99</v>
      </c>
      <c r="AB12" s="64">
        <v>225.63</v>
      </c>
      <c r="AC12" s="64">
        <v>121.48</v>
      </c>
      <c r="AD12" s="64"/>
      <c r="AE12" s="64"/>
      <c r="AF12" s="64"/>
      <c r="AG12" s="70"/>
      <c r="AH12" s="70"/>
      <c r="AI12" s="70"/>
      <c r="AJ12" s="70"/>
      <c r="AK12" s="83"/>
      <c r="AL12" s="83"/>
      <c r="AM12" s="48">
        <f t="shared" si="3"/>
        <v>347.11</v>
      </c>
      <c r="AN12" s="70"/>
      <c r="AO12" s="70"/>
      <c r="AP12" s="70"/>
      <c r="AQ12" s="70"/>
      <c r="AR12" s="70"/>
      <c r="AS12" s="70"/>
      <c r="AT12" s="70"/>
      <c r="AU12" s="70"/>
      <c r="AV12" s="83"/>
      <c r="AW12" s="48">
        <f t="shared" si="4"/>
        <v>0</v>
      </c>
      <c r="AX12" s="70"/>
      <c r="AY12" s="70"/>
      <c r="AZ12" s="70"/>
      <c r="BA12" s="70"/>
      <c r="BB12" s="70"/>
      <c r="BC12" s="70"/>
      <c r="BD12" s="70"/>
      <c r="BE12" s="48">
        <f t="shared" si="5"/>
        <v>0</v>
      </c>
      <c r="BF12" s="70"/>
      <c r="BG12" s="70"/>
      <c r="BH12" s="70"/>
      <c r="BI12" s="70"/>
      <c r="BJ12" s="70"/>
      <c r="BK12" s="70"/>
      <c r="BL12" s="70"/>
      <c r="BM12" s="48">
        <f t="shared" si="6"/>
        <v>0</v>
      </c>
      <c r="BN12" s="70"/>
      <c r="BO12" s="48">
        <f t="shared" si="7"/>
        <v>117494.1</v>
      </c>
      <c r="BP12" s="67"/>
      <c r="BQ12" s="71">
        <v>41009</v>
      </c>
      <c r="BR12" s="71">
        <v>41246</v>
      </c>
      <c r="BS12" s="72" t="s">
        <v>174</v>
      </c>
      <c r="BT12" s="102"/>
      <c r="BU12" s="95"/>
      <c r="BV12" s="95" t="s">
        <v>18</v>
      </c>
      <c r="BW12" s="96"/>
      <c r="BX12" s="96"/>
      <c r="BY12" s="96"/>
      <c r="BZ12" s="96"/>
      <c r="CA12" s="96"/>
      <c r="CB12" s="96"/>
      <c r="CC12" s="101"/>
      <c r="CD12" s="96"/>
      <c r="CE12" s="96"/>
      <c r="CF12" s="96"/>
      <c r="CG12" s="98"/>
      <c r="CH12" s="96"/>
      <c r="CI12" s="96"/>
      <c r="CJ12" s="96"/>
      <c r="CK12" s="96"/>
      <c r="CL12" s="96"/>
      <c r="CM12" s="96"/>
      <c r="CN12" s="99"/>
    </row>
    <row r="13" spans="1:92" s="80" customFormat="1" ht="60.75" thickBot="1" x14ac:dyDescent="0.55000000000000004">
      <c r="A13" s="62"/>
      <c r="B13" s="63"/>
      <c r="C13" s="64" t="s">
        <v>181</v>
      </c>
      <c r="D13" s="64"/>
      <c r="E13" s="70"/>
      <c r="F13" s="64" t="s">
        <v>56</v>
      </c>
      <c r="G13" s="64" t="s">
        <v>55</v>
      </c>
      <c r="H13" s="64" t="s">
        <v>182</v>
      </c>
      <c r="I13" s="65">
        <v>40770</v>
      </c>
      <c r="J13" s="66">
        <v>49036.63</v>
      </c>
      <c r="K13" s="67">
        <v>0.4</v>
      </c>
      <c r="L13" s="65">
        <v>40982</v>
      </c>
      <c r="M13" s="65">
        <f>+L13</f>
        <v>40982</v>
      </c>
      <c r="N13" s="82">
        <v>90</v>
      </c>
      <c r="O13" s="103"/>
      <c r="P13" s="68">
        <f>+L13+N13</f>
        <v>41072</v>
      </c>
      <c r="Q13" s="65">
        <f>+P13+O13</f>
        <v>41072</v>
      </c>
      <c r="R13" s="92">
        <v>13679.44</v>
      </c>
      <c r="S13" s="92">
        <v>13960.81</v>
      </c>
      <c r="T13" s="92">
        <v>12195.04</v>
      </c>
      <c r="U13" s="92">
        <v>12056.66</v>
      </c>
      <c r="V13" s="92"/>
      <c r="W13" s="92" t="s">
        <v>183</v>
      </c>
      <c r="X13" s="92"/>
      <c r="Y13" s="92"/>
      <c r="Z13" s="70"/>
      <c r="AA13" s="48">
        <f t="shared" si="2"/>
        <v>51891.95</v>
      </c>
      <c r="AB13" s="64">
        <v>764.97</v>
      </c>
      <c r="AC13" s="64">
        <v>16.41</v>
      </c>
      <c r="AD13" s="64">
        <v>351.81</v>
      </c>
      <c r="AE13" s="64">
        <v>152.72999999999999</v>
      </c>
      <c r="AF13" s="64">
        <v>519.73</v>
      </c>
      <c r="AG13" s="70"/>
      <c r="AH13" s="70"/>
      <c r="AI13" s="70"/>
      <c r="AJ13" s="70"/>
      <c r="AK13" s="83"/>
      <c r="AL13" s="64">
        <v>434.78</v>
      </c>
      <c r="AM13" s="48">
        <f t="shared" si="3"/>
        <v>1805.65</v>
      </c>
      <c r="AN13" s="64">
        <v>4710.9799999999996</v>
      </c>
      <c r="AO13" s="70"/>
      <c r="AP13" s="70"/>
      <c r="AQ13" s="70"/>
      <c r="AR13" s="70"/>
      <c r="AS13" s="70"/>
      <c r="AT13" s="70"/>
      <c r="AU13" s="70"/>
      <c r="AV13" s="83"/>
      <c r="AW13" s="48">
        <f t="shared" si="4"/>
        <v>4710.9799999999996</v>
      </c>
      <c r="AX13" s="70"/>
      <c r="AY13" s="70"/>
      <c r="AZ13" s="70"/>
      <c r="BA13" s="70"/>
      <c r="BB13" s="70"/>
      <c r="BC13" s="70"/>
      <c r="BD13" s="70"/>
      <c r="BE13" s="48">
        <f t="shared" si="5"/>
        <v>0</v>
      </c>
      <c r="BF13" s="70"/>
      <c r="BG13" s="70"/>
      <c r="BH13" s="70"/>
      <c r="BI13" s="70"/>
      <c r="BJ13" s="70"/>
      <c r="BK13" s="70"/>
      <c r="BL13" s="70"/>
      <c r="BM13" s="48">
        <f t="shared" si="6"/>
        <v>0</v>
      </c>
      <c r="BN13" s="70"/>
      <c r="BO13" s="48">
        <f t="shared" si="7"/>
        <v>58408.58</v>
      </c>
      <c r="BP13" s="67"/>
      <c r="BQ13" s="71">
        <v>41095</v>
      </c>
      <c r="BR13" s="71">
        <v>41289</v>
      </c>
      <c r="BS13" s="72" t="s">
        <v>184</v>
      </c>
      <c r="BT13" s="102"/>
      <c r="BU13" s="95"/>
      <c r="BV13" s="95"/>
      <c r="BW13" s="96"/>
      <c r="BX13" s="96"/>
      <c r="BY13" s="96"/>
      <c r="BZ13" s="96"/>
      <c r="CA13" s="96"/>
      <c r="CB13" s="96"/>
      <c r="CC13" s="101"/>
      <c r="CD13" s="96"/>
      <c r="CE13" s="96"/>
      <c r="CF13" s="96"/>
      <c r="CG13" s="98"/>
      <c r="CH13" s="96"/>
      <c r="CI13" s="96"/>
      <c r="CJ13" s="96"/>
      <c r="CK13" s="96"/>
      <c r="CL13" s="96"/>
      <c r="CM13" s="96"/>
      <c r="CN13" s="99"/>
    </row>
    <row r="14" spans="1:92" s="80" customFormat="1" ht="45.75" thickBot="1" x14ac:dyDescent="0.55000000000000004">
      <c r="A14" s="62"/>
      <c r="B14" s="63"/>
      <c r="C14" s="64" t="s">
        <v>185</v>
      </c>
      <c r="D14" s="64"/>
      <c r="E14" s="64" t="s">
        <v>186</v>
      </c>
      <c r="F14" s="64" t="s">
        <v>187</v>
      </c>
      <c r="G14" s="64" t="s">
        <v>188</v>
      </c>
      <c r="H14" s="64" t="s">
        <v>189</v>
      </c>
      <c r="I14" s="65">
        <v>40829</v>
      </c>
      <c r="J14" s="66">
        <v>58240.17</v>
      </c>
      <c r="K14" s="67">
        <v>0.5</v>
      </c>
      <c r="L14" s="65" t="s">
        <v>137</v>
      </c>
      <c r="M14" s="65"/>
      <c r="N14" s="82">
        <v>30</v>
      </c>
      <c r="O14" s="82"/>
      <c r="P14" s="68" t="e">
        <f t="shared" ref="P14:P18" si="8">+L14+N14</f>
        <v>#VALUE!</v>
      </c>
      <c r="Q14" s="65"/>
      <c r="R14" s="92">
        <v>61579.05</v>
      </c>
      <c r="S14" s="92"/>
      <c r="T14" s="92"/>
      <c r="U14" s="92"/>
      <c r="V14" s="92"/>
      <c r="W14" s="92"/>
      <c r="X14" s="92"/>
      <c r="Y14" s="92"/>
      <c r="Z14" s="70"/>
      <c r="AA14" s="48">
        <f t="shared" si="2"/>
        <v>61579.05</v>
      </c>
      <c r="AB14" s="64">
        <v>1252.17</v>
      </c>
      <c r="AC14" s="64">
        <v>1395.76</v>
      </c>
      <c r="AD14" s="64"/>
      <c r="AE14" s="64"/>
      <c r="AF14" s="64"/>
      <c r="AG14" s="70"/>
      <c r="AH14" s="70"/>
      <c r="AI14" s="70"/>
      <c r="AJ14" s="70"/>
      <c r="AK14" s="83"/>
      <c r="AL14" s="83"/>
      <c r="AM14" s="48">
        <f t="shared" si="3"/>
        <v>2647.9300000000003</v>
      </c>
      <c r="AN14" s="70"/>
      <c r="AO14" s="70"/>
      <c r="AP14" s="70"/>
      <c r="AQ14" s="70"/>
      <c r="AR14" s="70"/>
      <c r="AS14" s="70"/>
      <c r="AT14" s="70"/>
      <c r="AU14" s="70"/>
      <c r="AV14" s="83"/>
      <c r="AW14" s="48">
        <f t="shared" si="4"/>
        <v>0</v>
      </c>
      <c r="AX14" s="70"/>
      <c r="AY14" s="70"/>
      <c r="AZ14" s="70"/>
      <c r="BA14" s="70"/>
      <c r="BB14" s="70"/>
      <c r="BC14" s="70"/>
      <c r="BD14" s="70"/>
      <c r="BE14" s="48">
        <f t="shared" si="5"/>
        <v>0</v>
      </c>
      <c r="BF14" s="70"/>
      <c r="BG14" s="70"/>
      <c r="BH14" s="70"/>
      <c r="BI14" s="70"/>
      <c r="BJ14" s="70"/>
      <c r="BK14" s="70"/>
      <c r="BL14" s="70"/>
      <c r="BM14" s="48">
        <f t="shared" si="6"/>
        <v>0</v>
      </c>
      <c r="BN14" s="70"/>
      <c r="BO14" s="48">
        <f t="shared" si="7"/>
        <v>64226.98</v>
      </c>
      <c r="BP14" s="67"/>
      <c r="BQ14" s="71">
        <v>41192</v>
      </c>
      <c r="BR14" s="70"/>
      <c r="BS14" s="72" t="s">
        <v>174</v>
      </c>
      <c r="BT14" s="102"/>
      <c r="BU14" s="95"/>
      <c r="BV14" s="95"/>
      <c r="BW14" s="96"/>
      <c r="BX14" s="96"/>
      <c r="BY14" s="96"/>
      <c r="BZ14" s="96"/>
      <c r="CA14" s="96"/>
      <c r="CB14" s="96"/>
      <c r="CC14" s="101"/>
      <c r="CD14" s="96"/>
      <c r="CE14" s="96"/>
      <c r="CF14" s="96"/>
      <c r="CG14" s="98"/>
      <c r="CH14" s="96"/>
      <c r="CI14" s="96"/>
      <c r="CJ14" s="96"/>
      <c r="CK14" s="96"/>
      <c r="CL14" s="96"/>
      <c r="CM14" s="96"/>
      <c r="CN14" s="99"/>
    </row>
    <row r="15" spans="1:92" s="80" customFormat="1" ht="75.75" thickBot="1" x14ac:dyDescent="0.55000000000000004">
      <c r="A15" s="62"/>
      <c r="B15" s="63"/>
      <c r="C15" s="64" t="s">
        <v>190</v>
      </c>
      <c r="D15" s="64"/>
      <c r="E15" s="64" t="s">
        <v>148</v>
      </c>
      <c r="F15" s="64" t="s">
        <v>58</v>
      </c>
      <c r="G15" s="64" t="s">
        <v>57</v>
      </c>
      <c r="H15" s="64"/>
      <c r="I15" s="65">
        <v>40863</v>
      </c>
      <c r="J15" s="66">
        <v>370968.65</v>
      </c>
      <c r="K15" s="67">
        <v>0.5</v>
      </c>
      <c r="L15" s="65">
        <v>41266</v>
      </c>
      <c r="M15" s="65">
        <v>41271</v>
      </c>
      <c r="N15" s="82">
        <v>210</v>
      </c>
      <c r="O15" s="82">
        <v>28</v>
      </c>
      <c r="P15" s="68">
        <f t="shared" si="8"/>
        <v>41476</v>
      </c>
      <c r="Q15" s="65"/>
      <c r="R15" s="92">
        <v>8961.86</v>
      </c>
      <c r="S15" s="92">
        <v>13757.28</v>
      </c>
      <c r="T15" s="92">
        <v>31840.84</v>
      </c>
      <c r="U15" s="92">
        <v>43351.91</v>
      </c>
      <c r="V15" s="92">
        <v>50769.81</v>
      </c>
      <c r="W15" s="92">
        <v>39730.36</v>
      </c>
      <c r="X15" s="92">
        <v>54203.07</v>
      </c>
      <c r="Y15" s="92">
        <v>163009.46</v>
      </c>
      <c r="Z15" s="92">
        <v>759.6</v>
      </c>
      <c r="AA15" s="48">
        <f t="shared" si="2"/>
        <v>406384.18999999994</v>
      </c>
      <c r="AB15" s="64">
        <v>0</v>
      </c>
      <c r="AC15" s="64">
        <v>94.1</v>
      </c>
      <c r="AD15" s="64">
        <v>178.84</v>
      </c>
      <c r="AE15" s="64">
        <v>445.77</v>
      </c>
      <c r="AF15" s="64">
        <v>606.91999999999996</v>
      </c>
      <c r="AG15" s="64">
        <v>660.01</v>
      </c>
      <c r="AH15" s="64">
        <v>456.9</v>
      </c>
      <c r="AI15" s="64">
        <v>623.33000000000004</v>
      </c>
      <c r="AJ15" s="64">
        <v>1877.82</v>
      </c>
      <c r="AK15" s="69">
        <v>16.71</v>
      </c>
      <c r="AL15" s="69"/>
      <c r="AM15" s="48">
        <f t="shared" si="3"/>
        <v>4960.3999999999996</v>
      </c>
      <c r="AN15" s="64">
        <v>1124.22</v>
      </c>
      <c r="AO15" s="64">
        <v>11690.56</v>
      </c>
      <c r="AP15" s="64">
        <v>3188.3</v>
      </c>
      <c r="AQ15" s="64">
        <v>3446.48</v>
      </c>
      <c r="AR15" s="64">
        <v>3658.49</v>
      </c>
      <c r="AS15" s="64">
        <v>1157.22</v>
      </c>
      <c r="AT15" s="64">
        <v>2647.32</v>
      </c>
      <c r="AU15" s="64">
        <v>12109.73</v>
      </c>
      <c r="AV15" s="69">
        <v>559.28</v>
      </c>
      <c r="AW15" s="48">
        <f t="shared" si="4"/>
        <v>39581.599999999991</v>
      </c>
      <c r="AX15" s="64">
        <v>94563.64</v>
      </c>
      <c r="AY15" s="64">
        <v>5358.11</v>
      </c>
      <c r="AZ15" s="64"/>
      <c r="BA15" s="64"/>
      <c r="BB15" s="64"/>
      <c r="BC15" s="64"/>
      <c r="BD15" s="64"/>
      <c r="BE15" s="48">
        <f t="shared" si="5"/>
        <v>99921.75</v>
      </c>
      <c r="BF15" s="64"/>
      <c r="BG15" s="64">
        <v>271.92</v>
      </c>
      <c r="BH15" s="64">
        <v>53.58</v>
      </c>
      <c r="BI15" s="70"/>
      <c r="BJ15" s="70"/>
      <c r="BK15" s="70"/>
      <c r="BL15" s="70"/>
      <c r="BM15" s="48">
        <f t="shared" si="6"/>
        <v>325.5</v>
      </c>
      <c r="BN15" s="70"/>
      <c r="BO15" s="48">
        <f t="shared" si="7"/>
        <v>551173.43999999994</v>
      </c>
      <c r="BP15" s="67"/>
      <c r="BQ15" s="71">
        <v>41204</v>
      </c>
      <c r="BR15" s="70"/>
      <c r="BS15" s="72" t="s">
        <v>191</v>
      </c>
      <c r="BT15" s="102"/>
      <c r="BU15" s="95"/>
      <c r="BV15" s="95"/>
      <c r="BW15" s="96"/>
      <c r="BX15" s="96"/>
      <c r="BY15" s="96"/>
      <c r="BZ15" s="96"/>
      <c r="CA15" s="96"/>
      <c r="CB15" s="96"/>
      <c r="CC15" s="101"/>
      <c r="CD15" s="96"/>
      <c r="CE15" s="96"/>
      <c r="CF15" s="96"/>
      <c r="CG15" s="98"/>
      <c r="CH15" s="96"/>
      <c r="CI15" s="96"/>
      <c r="CJ15" s="96"/>
      <c r="CK15" s="96"/>
      <c r="CL15" s="96"/>
      <c r="CM15" s="96"/>
      <c r="CN15" s="99"/>
    </row>
    <row r="16" spans="1:92" s="80" customFormat="1" ht="45.75" thickBot="1" x14ac:dyDescent="0.55000000000000004">
      <c r="A16" s="62"/>
      <c r="B16" s="63"/>
      <c r="C16" s="64"/>
      <c r="D16" s="64"/>
      <c r="E16" s="64"/>
      <c r="F16" s="64" t="s">
        <v>192</v>
      </c>
      <c r="G16" s="64" t="s">
        <v>193</v>
      </c>
      <c r="H16" s="64" t="s">
        <v>194</v>
      </c>
      <c r="I16" s="65"/>
      <c r="J16" s="66">
        <v>13000</v>
      </c>
      <c r="K16" s="67">
        <v>0.6</v>
      </c>
      <c r="L16" s="65"/>
      <c r="M16" s="65"/>
      <c r="N16" s="82"/>
      <c r="O16" s="82"/>
      <c r="P16" s="68">
        <f t="shared" si="8"/>
        <v>0</v>
      </c>
      <c r="Q16" s="65"/>
      <c r="R16" s="92"/>
      <c r="S16" s="92"/>
      <c r="T16" s="92"/>
      <c r="U16" s="92"/>
      <c r="V16" s="92"/>
      <c r="W16" s="92"/>
      <c r="X16" s="92"/>
      <c r="Y16" s="92"/>
      <c r="Z16" s="70"/>
      <c r="AA16" s="48">
        <f t="shared" si="2"/>
        <v>0</v>
      </c>
      <c r="AB16" s="64"/>
      <c r="AC16" s="64"/>
      <c r="AD16" s="64"/>
      <c r="AE16" s="64"/>
      <c r="AF16" s="64"/>
      <c r="AG16" s="70"/>
      <c r="AH16" s="70"/>
      <c r="AI16" s="70"/>
      <c r="AJ16" s="70"/>
      <c r="AK16" s="83"/>
      <c r="AL16" s="83"/>
      <c r="AM16" s="48">
        <f t="shared" si="3"/>
        <v>0</v>
      </c>
      <c r="AN16" s="70"/>
      <c r="AO16" s="70"/>
      <c r="AP16" s="70"/>
      <c r="AQ16" s="70"/>
      <c r="AR16" s="70"/>
      <c r="AS16" s="70"/>
      <c r="AT16" s="70"/>
      <c r="AU16" s="70"/>
      <c r="AV16" s="83"/>
      <c r="AW16" s="48">
        <f t="shared" si="4"/>
        <v>0</v>
      </c>
      <c r="AX16" s="70"/>
      <c r="AY16" s="70"/>
      <c r="AZ16" s="70"/>
      <c r="BA16" s="70"/>
      <c r="BB16" s="70"/>
      <c r="BC16" s="70"/>
      <c r="BD16" s="70"/>
      <c r="BE16" s="48">
        <f t="shared" si="5"/>
        <v>0</v>
      </c>
      <c r="BF16" s="70"/>
      <c r="BG16" s="70"/>
      <c r="BH16" s="70"/>
      <c r="BI16" s="70"/>
      <c r="BJ16" s="70"/>
      <c r="BK16" s="70"/>
      <c r="BL16" s="70"/>
      <c r="BM16" s="48">
        <f t="shared" si="6"/>
        <v>0</v>
      </c>
      <c r="BN16" s="70"/>
      <c r="BO16" s="48">
        <f t="shared" si="7"/>
        <v>0</v>
      </c>
      <c r="BP16" s="67"/>
      <c r="BQ16" s="70"/>
      <c r="BR16" s="70"/>
      <c r="BS16" s="72" t="s">
        <v>184</v>
      </c>
      <c r="BT16" s="102"/>
      <c r="BU16" s="95"/>
      <c r="BV16" s="95"/>
      <c r="BW16" s="96"/>
      <c r="BX16" s="96"/>
      <c r="BY16" s="96"/>
      <c r="BZ16" s="96"/>
      <c r="CA16" s="96"/>
      <c r="CB16" s="96"/>
      <c r="CC16" s="101"/>
      <c r="CD16" s="96"/>
      <c r="CE16" s="96"/>
      <c r="CF16" s="96"/>
      <c r="CG16" s="98"/>
      <c r="CH16" s="96"/>
      <c r="CI16" s="96"/>
      <c r="CJ16" s="96"/>
      <c r="CK16" s="96"/>
      <c r="CL16" s="96"/>
      <c r="CM16" s="96"/>
      <c r="CN16" s="99"/>
    </row>
    <row r="17" spans="1:92" s="80" customFormat="1" ht="105.75" thickBot="1" x14ac:dyDescent="0.55000000000000004">
      <c r="A17" s="62"/>
      <c r="B17" s="63"/>
      <c r="C17" s="64" t="s">
        <v>195</v>
      </c>
      <c r="D17" s="64"/>
      <c r="E17" s="64" t="s">
        <v>196</v>
      </c>
      <c r="F17" s="64" t="s">
        <v>197</v>
      </c>
      <c r="G17" s="64" t="s">
        <v>198</v>
      </c>
      <c r="H17" s="64" t="s">
        <v>199</v>
      </c>
      <c r="I17" s="65">
        <v>40798</v>
      </c>
      <c r="J17" s="66">
        <v>521610</v>
      </c>
      <c r="K17" s="67">
        <v>0.5</v>
      </c>
      <c r="L17" s="65">
        <v>40834</v>
      </c>
      <c r="M17" s="65">
        <v>40856</v>
      </c>
      <c r="N17" s="82">
        <v>150</v>
      </c>
      <c r="O17" s="82"/>
      <c r="P17" s="68">
        <f t="shared" si="8"/>
        <v>40984</v>
      </c>
      <c r="Q17" s="65"/>
      <c r="R17" s="92">
        <v>26971.88</v>
      </c>
      <c r="S17" s="92">
        <v>25045.31</v>
      </c>
      <c r="T17" s="92">
        <v>38748.49</v>
      </c>
      <c r="U17" s="92">
        <v>157571.41</v>
      </c>
      <c r="V17" s="92">
        <v>147714.76</v>
      </c>
      <c r="W17" s="92">
        <v>80276.240000000005</v>
      </c>
      <c r="X17" s="92"/>
      <c r="Y17" s="92"/>
      <c r="Z17" s="70"/>
      <c r="AA17" s="48">
        <f t="shared" si="2"/>
        <v>476328.08999999997</v>
      </c>
      <c r="AB17" s="64">
        <v>260.81</v>
      </c>
      <c r="AC17" s="64">
        <v>13.49</v>
      </c>
      <c r="AD17" s="64">
        <v>175.32</v>
      </c>
      <c r="AE17" s="64">
        <v>387.48</v>
      </c>
      <c r="AF17" s="64">
        <v>1969.64</v>
      </c>
      <c r="AG17" s="64">
        <v>1920.29</v>
      </c>
      <c r="AH17" s="64">
        <v>367.44</v>
      </c>
      <c r="AI17" s="70"/>
      <c r="AJ17" s="70"/>
      <c r="AK17" s="83"/>
      <c r="AL17" s="83"/>
      <c r="AM17" s="48">
        <f t="shared" si="3"/>
        <v>5094.47</v>
      </c>
      <c r="AN17" s="64">
        <v>7810.55</v>
      </c>
      <c r="AO17" s="70"/>
      <c r="AP17" s="70"/>
      <c r="AQ17" s="70"/>
      <c r="AR17" s="70"/>
      <c r="AS17" s="70"/>
      <c r="AT17" s="70"/>
      <c r="AU17" s="70"/>
      <c r="AV17" s="83"/>
      <c r="AW17" s="48">
        <f t="shared" si="4"/>
        <v>7810.55</v>
      </c>
      <c r="AX17" s="70"/>
      <c r="AY17" s="70"/>
      <c r="AZ17" s="70"/>
      <c r="BA17" s="70"/>
      <c r="BB17" s="70"/>
      <c r="BC17" s="70"/>
      <c r="BD17" s="70"/>
      <c r="BE17" s="48">
        <f t="shared" si="5"/>
        <v>0</v>
      </c>
      <c r="BF17" s="70"/>
      <c r="BG17" s="70"/>
      <c r="BH17" s="70"/>
      <c r="BI17" s="70"/>
      <c r="BJ17" s="70"/>
      <c r="BK17" s="70"/>
      <c r="BL17" s="70"/>
      <c r="BM17" s="48">
        <f t="shared" si="6"/>
        <v>0</v>
      </c>
      <c r="BN17" s="70"/>
      <c r="BO17" s="48">
        <f t="shared" si="7"/>
        <v>489233.10999999993</v>
      </c>
      <c r="BP17" s="67"/>
      <c r="BQ17" s="104">
        <v>41184</v>
      </c>
      <c r="BR17" s="70"/>
      <c r="BS17" s="72" t="s">
        <v>200</v>
      </c>
      <c r="BT17" s="102"/>
      <c r="BU17" s="95"/>
      <c r="BV17" s="95"/>
      <c r="BW17" s="96"/>
      <c r="BX17" s="96"/>
      <c r="BY17" s="96"/>
      <c r="BZ17" s="96"/>
      <c r="CA17" s="96"/>
      <c r="CB17" s="96"/>
      <c r="CC17" s="101"/>
      <c r="CD17" s="96"/>
      <c r="CE17" s="96"/>
      <c r="CF17" s="96"/>
      <c r="CG17" s="98"/>
      <c r="CH17" s="96"/>
      <c r="CI17" s="96"/>
      <c r="CJ17" s="96"/>
      <c r="CK17" s="96"/>
      <c r="CL17" s="96"/>
      <c r="CM17" s="96"/>
      <c r="CN17" s="99"/>
    </row>
    <row r="18" spans="1:92" s="80" customFormat="1" ht="105.75" thickBot="1" x14ac:dyDescent="0.55000000000000004">
      <c r="A18" s="62"/>
      <c r="B18" s="63"/>
      <c r="C18" s="64" t="s">
        <v>195</v>
      </c>
      <c r="D18" s="64"/>
      <c r="E18" s="64" t="s">
        <v>201</v>
      </c>
      <c r="F18" s="64" t="s">
        <v>197</v>
      </c>
      <c r="G18" s="64" t="s">
        <v>202</v>
      </c>
      <c r="H18" s="64" t="s">
        <v>203</v>
      </c>
      <c r="I18" s="65">
        <v>40799</v>
      </c>
      <c r="J18" s="66">
        <v>505953.84</v>
      </c>
      <c r="K18" s="67">
        <v>0.5</v>
      </c>
      <c r="L18" s="65">
        <v>40834</v>
      </c>
      <c r="M18" s="65">
        <v>40856</v>
      </c>
      <c r="N18" s="82">
        <v>150</v>
      </c>
      <c r="O18" s="82"/>
      <c r="P18" s="68">
        <f t="shared" si="8"/>
        <v>40984</v>
      </c>
      <c r="Q18" s="65"/>
      <c r="R18" s="92">
        <v>17386.7</v>
      </c>
      <c r="S18" s="92">
        <v>28272.1</v>
      </c>
      <c r="T18" s="92">
        <v>52038.11</v>
      </c>
      <c r="U18" s="92">
        <v>161853.92000000001</v>
      </c>
      <c r="V18" s="92">
        <v>152987.47</v>
      </c>
      <c r="W18" s="92">
        <v>83328.5</v>
      </c>
      <c r="X18" s="92"/>
      <c r="Y18" s="92"/>
      <c r="Z18" s="70"/>
      <c r="AA18" s="48">
        <f t="shared" si="2"/>
        <v>495866.80000000005</v>
      </c>
      <c r="AB18" s="64">
        <v>505.95</v>
      </c>
      <c r="AC18" s="64">
        <v>26.08</v>
      </c>
      <c r="AD18" s="64">
        <v>197.9</v>
      </c>
      <c r="AE18" s="64">
        <v>520.38</v>
      </c>
      <c r="AF18" s="64">
        <v>2104.1</v>
      </c>
      <c r="AG18" s="64">
        <v>1988.84</v>
      </c>
      <c r="AH18" s="70">
        <v>769.04</v>
      </c>
      <c r="AI18" s="70"/>
      <c r="AJ18" s="70"/>
      <c r="AK18" s="83"/>
      <c r="AL18" s="83"/>
      <c r="AM18" s="48">
        <f t="shared" si="3"/>
        <v>6112.29</v>
      </c>
      <c r="AN18" s="70">
        <v>13516.57</v>
      </c>
      <c r="AO18" s="70"/>
      <c r="AP18" s="70"/>
      <c r="AQ18" s="70"/>
      <c r="AR18" s="70"/>
      <c r="AS18" s="70"/>
      <c r="AT18" s="70"/>
      <c r="AU18" s="70"/>
      <c r="AV18" s="83"/>
      <c r="AW18" s="48">
        <f t="shared" si="4"/>
        <v>13516.57</v>
      </c>
      <c r="AX18" s="70"/>
      <c r="AY18" s="70"/>
      <c r="AZ18" s="70"/>
      <c r="BA18" s="70"/>
      <c r="BB18" s="70"/>
      <c r="BC18" s="70"/>
      <c r="BD18" s="70"/>
      <c r="BE18" s="48">
        <f t="shared" si="5"/>
        <v>0</v>
      </c>
      <c r="BF18" s="70"/>
      <c r="BG18" s="70"/>
      <c r="BH18" s="70"/>
      <c r="BI18" s="70"/>
      <c r="BJ18" s="70"/>
      <c r="BK18" s="70"/>
      <c r="BL18" s="70"/>
      <c r="BM18" s="48">
        <f t="shared" si="6"/>
        <v>0</v>
      </c>
      <c r="BN18" s="70"/>
      <c r="BO18" s="48">
        <f t="shared" si="7"/>
        <v>515495.66000000003</v>
      </c>
      <c r="BP18" s="67"/>
      <c r="BQ18" s="104">
        <v>41191</v>
      </c>
      <c r="BR18" s="70"/>
      <c r="BS18" s="72" t="s">
        <v>200</v>
      </c>
      <c r="BT18" s="102"/>
      <c r="BU18" s="95"/>
      <c r="BV18" s="95"/>
    </row>
    <row r="19" spans="1:92" s="80" customFormat="1" ht="60.75" thickBot="1" x14ac:dyDescent="0.55000000000000004">
      <c r="A19" s="62"/>
      <c r="B19" s="63"/>
      <c r="C19" s="64"/>
      <c r="D19" s="64"/>
      <c r="E19" s="64"/>
      <c r="F19" s="64" t="s">
        <v>204</v>
      </c>
      <c r="G19" s="64" t="s">
        <v>205</v>
      </c>
      <c r="H19" s="64"/>
      <c r="I19" s="65">
        <v>40627</v>
      </c>
      <c r="J19" s="66">
        <v>49338.64</v>
      </c>
      <c r="K19" s="67">
        <v>0.7</v>
      </c>
      <c r="L19" s="65"/>
      <c r="M19" s="65"/>
      <c r="N19" s="82"/>
      <c r="O19" s="82"/>
      <c r="P19" s="68"/>
      <c r="Q19" s="65"/>
      <c r="R19" s="92">
        <v>39578.639999999999</v>
      </c>
      <c r="S19" s="92"/>
      <c r="T19" s="92"/>
      <c r="U19" s="92"/>
      <c r="V19" s="92"/>
      <c r="W19" s="92"/>
      <c r="X19" s="92"/>
      <c r="Y19" s="92"/>
      <c r="Z19" s="70"/>
      <c r="AA19" s="48">
        <f t="shared" si="2"/>
        <v>39578.639999999999</v>
      </c>
      <c r="AB19" s="64"/>
      <c r="AC19" s="64">
        <v>1158.48</v>
      </c>
      <c r="AD19" s="64"/>
      <c r="AE19" s="64"/>
      <c r="AF19" s="64"/>
      <c r="AG19" s="70"/>
      <c r="AH19" s="70"/>
      <c r="AI19" s="70"/>
      <c r="AJ19" s="70"/>
      <c r="AK19" s="83"/>
      <c r="AL19" s="83"/>
      <c r="AM19" s="48">
        <f t="shared" si="3"/>
        <v>1158.48</v>
      </c>
      <c r="AN19" s="70"/>
      <c r="AO19" s="70"/>
      <c r="AP19" s="70"/>
      <c r="AQ19" s="70"/>
      <c r="AR19" s="70"/>
      <c r="AS19" s="70"/>
      <c r="AT19" s="70"/>
      <c r="AU19" s="70"/>
      <c r="AV19" s="70"/>
      <c r="AW19" s="48">
        <f t="shared" si="4"/>
        <v>0</v>
      </c>
      <c r="AX19" s="70"/>
      <c r="AY19" s="70"/>
      <c r="AZ19" s="70"/>
      <c r="BA19" s="70"/>
      <c r="BB19" s="70"/>
      <c r="BC19" s="70"/>
      <c r="BD19" s="70"/>
      <c r="BE19" s="48">
        <f t="shared" si="5"/>
        <v>0</v>
      </c>
      <c r="BF19" s="70"/>
      <c r="BG19" s="70"/>
      <c r="BH19" s="70"/>
      <c r="BI19" s="70"/>
      <c r="BJ19" s="70"/>
      <c r="BK19" s="70"/>
      <c r="BL19" s="70"/>
      <c r="BM19" s="48">
        <f t="shared" si="6"/>
        <v>0</v>
      </c>
      <c r="BN19" s="70"/>
      <c r="BO19" s="48">
        <f t="shared" si="7"/>
        <v>40737.120000000003</v>
      </c>
      <c r="BP19" s="67"/>
      <c r="BQ19" s="70"/>
      <c r="BR19" s="70"/>
      <c r="BS19" s="72" t="s">
        <v>206</v>
      </c>
      <c r="BT19" s="102"/>
      <c r="BU19" s="95"/>
      <c r="BV19" s="95"/>
    </row>
    <row r="20" spans="1:92" s="80" customFormat="1" ht="34.5" thickBot="1" x14ac:dyDescent="0.55000000000000004">
      <c r="A20" s="62"/>
      <c r="B20" s="63"/>
      <c r="C20" s="64"/>
      <c r="D20" s="64"/>
      <c r="E20" s="64"/>
      <c r="F20" s="64"/>
      <c r="G20" s="64"/>
      <c r="H20" s="64"/>
      <c r="I20" s="65" t="s">
        <v>62</v>
      </c>
      <c r="J20" s="66"/>
      <c r="K20" s="67"/>
      <c r="L20" s="65"/>
      <c r="M20" s="65"/>
      <c r="N20" s="82"/>
      <c r="O20" s="82"/>
      <c r="P20" s="68"/>
      <c r="Q20" s="65"/>
      <c r="R20" s="92"/>
      <c r="S20" s="92"/>
      <c r="T20" s="92"/>
      <c r="U20" s="92"/>
      <c r="V20" s="92"/>
      <c r="W20" s="92"/>
      <c r="X20" s="92"/>
      <c r="Y20" s="92"/>
      <c r="Z20" s="70"/>
      <c r="AA20" s="48">
        <f t="shared" si="2"/>
        <v>0</v>
      </c>
      <c r="AB20" s="64"/>
      <c r="AC20" s="64"/>
      <c r="AD20" s="64"/>
      <c r="AE20" s="64"/>
      <c r="AF20" s="64"/>
      <c r="AG20" s="70"/>
      <c r="AH20" s="70"/>
      <c r="AI20" s="70"/>
      <c r="AJ20" s="70"/>
      <c r="AK20" s="83"/>
      <c r="AL20" s="83"/>
      <c r="AM20" s="48">
        <f t="shared" si="3"/>
        <v>0</v>
      </c>
      <c r="AN20" s="70"/>
      <c r="AO20" s="70"/>
      <c r="AP20" s="70"/>
      <c r="AQ20" s="70"/>
      <c r="AR20" s="70"/>
      <c r="AS20" s="70"/>
      <c r="AT20" s="70"/>
      <c r="AU20" s="70"/>
      <c r="AV20" s="70"/>
      <c r="AW20" s="48">
        <f t="shared" si="4"/>
        <v>0</v>
      </c>
      <c r="AX20" s="70"/>
      <c r="AY20" s="70"/>
      <c r="AZ20" s="70"/>
      <c r="BA20" s="70"/>
      <c r="BB20" s="70"/>
      <c r="BC20" s="70"/>
      <c r="BD20" s="70"/>
      <c r="BE20" s="48">
        <f t="shared" si="5"/>
        <v>0</v>
      </c>
      <c r="BF20" s="70"/>
      <c r="BG20" s="70"/>
      <c r="BH20" s="70"/>
      <c r="BI20" s="70"/>
      <c r="BJ20" s="70"/>
      <c r="BK20" s="70"/>
      <c r="BL20" s="70"/>
      <c r="BM20" s="48">
        <f t="shared" si="6"/>
        <v>0</v>
      </c>
      <c r="BN20" s="70"/>
      <c r="BO20" s="48">
        <f t="shared" si="7"/>
        <v>0</v>
      </c>
      <c r="BP20" s="67"/>
      <c r="BQ20" s="70"/>
      <c r="BR20" s="70"/>
      <c r="BS20" s="72"/>
      <c r="BT20" s="102"/>
      <c r="BU20" s="95"/>
      <c r="BV20" s="95"/>
    </row>
    <row r="21" spans="1:92" s="80" customFormat="1" ht="34.5" thickBot="1" x14ac:dyDescent="0.55000000000000004">
      <c r="A21" s="62"/>
      <c r="B21" s="63"/>
      <c r="C21" s="64"/>
      <c r="D21" s="64"/>
      <c r="E21" s="64"/>
      <c r="F21" s="64"/>
      <c r="G21" s="64"/>
      <c r="H21" s="64"/>
      <c r="I21" s="65"/>
      <c r="J21" s="66"/>
      <c r="K21" s="67"/>
      <c r="L21" s="65"/>
      <c r="M21" s="65"/>
      <c r="N21" s="82"/>
      <c r="O21" s="82"/>
      <c r="P21" s="68"/>
      <c r="Q21" s="65"/>
      <c r="R21" s="92"/>
      <c r="S21" s="92"/>
      <c r="T21" s="92"/>
      <c r="U21" s="92"/>
      <c r="V21" s="92"/>
      <c r="W21" s="92"/>
      <c r="X21" s="92"/>
      <c r="Y21" s="92"/>
      <c r="Z21" s="70"/>
      <c r="AA21" s="48">
        <f t="shared" si="2"/>
        <v>0</v>
      </c>
      <c r="AB21" s="64"/>
      <c r="AC21" s="64"/>
      <c r="AD21" s="64"/>
      <c r="AE21" s="64"/>
      <c r="AF21" s="64"/>
      <c r="AG21" s="70"/>
      <c r="AH21" s="70"/>
      <c r="AI21" s="70"/>
      <c r="AJ21" s="70"/>
      <c r="AK21" s="83"/>
      <c r="AL21" s="83"/>
      <c r="AM21" s="48">
        <f t="shared" si="3"/>
        <v>0</v>
      </c>
      <c r="AN21" s="70"/>
      <c r="AO21" s="70"/>
      <c r="AP21" s="70"/>
      <c r="AQ21" s="70"/>
      <c r="AR21" s="70"/>
      <c r="AS21" s="70"/>
      <c r="AT21" s="70"/>
      <c r="AU21" s="70"/>
      <c r="AV21" s="70"/>
      <c r="AW21" s="48">
        <f t="shared" si="4"/>
        <v>0</v>
      </c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48">
        <f t="shared" si="6"/>
        <v>0</v>
      </c>
      <c r="BN21" s="70"/>
      <c r="BO21" s="64"/>
      <c r="BP21" s="67"/>
      <c r="BQ21" s="70"/>
      <c r="BR21" s="70"/>
      <c r="BS21" s="72"/>
      <c r="BT21" s="102"/>
      <c r="BU21" s="95"/>
      <c r="BV21" s="95"/>
    </row>
    <row r="22" spans="1:92" s="80" customFormat="1" ht="34.5" thickBot="1" x14ac:dyDescent="0.55000000000000004">
      <c r="A22" s="62"/>
      <c r="B22" s="63"/>
      <c r="C22" s="64"/>
      <c r="D22" s="64"/>
      <c r="E22" s="64"/>
      <c r="F22" s="64"/>
      <c r="G22" s="64"/>
      <c r="H22" s="64"/>
      <c r="I22" s="65"/>
      <c r="J22" s="66"/>
      <c r="K22" s="67"/>
      <c r="L22" s="65"/>
      <c r="M22" s="65"/>
      <c r="N22" s="82"/>
      <c r="O22" s="82"/>
      <c r="P22" s="68"/>
      <c r="Q22" s="65"/>
      <c r="R22" s="92"/>
      <c r="S22" s="92"/>
      <c r="T22" s="92"/>
      <c r="U22" s="92"/>
      <c r="V22" s="92"/>
      <c r="W22" s="92"/>
      <c r="X22" s="92"/>
      <c r="Y22" s="92"/>
      <c r="Z22" s="70"/>
      <c r="AA22" s="64"/>
      <c r="AB22" s="64"/>
      <c r="AC22" s="64"/>
      <c r="AD22" s="64"/>
      <c r="AE22" s="64"/>
      <c r="AF22" s="64"/>
      <c r="AG22" s="70"/>
      <c r="AH22" s="70"/>
      <c r="AI22" s="70"/>
      <c r="AJ22" s="70"/>
      <c r="AK22" s="83"/>
      <c r="AL22" s="83"/>
      <c r="AM22" s="48">
        <f t="shared" si="3"/>
        <v>0</v>
      </c>
      <c r="AN22" s="70"/>
      <c r="AO22" s="70"/>
      <c r="AP22" s="70"/>
      <c r="AQ22" s="70"/>
      <c r="AR22" s="70"/>
      <c r="AS22" s="70"/>
      <c r="AT22" s="70"/>
      <c r="AU22" s="70"/>
      <c r="AV22" s="70"/>
      <c r="AW22" s="48">
        <f t="shared" si="4"/>
        <v>0</v>
      </c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48">
        <f t="shared" si="6"/>
        <v>0</v>
      </c>
      <c r="BN22" s="70"/>
      <c r="BO22" s="64"/>
      <c r="BP22" s="67"/>
      <c r="BQ22" s="70"/>
      <c r="BR22" s="70"/>
      <c r="BS22" s="72"/>
      <c r="BT22" s="102"/>
      <c r="BU22" s="95"/>
      <c r="BV22" s="95"/>
    </row>
    <row r="23" spans="1:92" s="80" customFormat="1" ht="34.5" thickBot="1" x14ac:dyDescent="0.55000000000000004">
      <c r="A23" s="62"/>
      <c r="B23" s="63"/>
      <c r="C23" s="64"/>
      <c r="D23" s="64"/>
      <c r="E23" s="64"/>
      <c r="F23" s="64"/>
      <c r="G23" s="64"/>
      <c r="H23" s="64"/>
      <c r="I23" s="65"/>
      <c r="J23" s="66"/>
      <c r="K23" s="67"/>
      <c r="L23" s="65"/>
      <c r="M23" s="65"/>
      <c r="N23" s="82"/>
      <c r="O23" s="82"/>
      <c r="P23" s="68"/>
      <c r="Q23" s="65"/>
      <c r="R23" s="92"/>
      <c r="S23" s="92"/>
      <c r="T23" s="92"/>
      <c r="U23" s="92"/>
      <c r="V23" s="92"/>
      <c r="W23" s="92"/>
      <c r="X23" s="92"/>
      <c r="Y23" s="92"/>
      <c r="Z23" s="70"/>
      <c r="AA23" s="64"/>
      <c r="AB23" s="64"/>
      <c r="AC23" s="64"/>
      <c r="AD23" s="64"/>
      <c r="AE23" s="64"/>
      <c r="AF23" s="64"/>
      <c r="AG23" s="70"/>
      <c r="AH23" s="70"/>
      <c r="AI23" s="70"/>
      <c r="AJ23" s="70"/>
      <c r="AK23" s="83"/>
      <c r="AL23" s="83"/>
      <c r="AM23" s="48">
        <f t="shared" si="3"/>
        <v>0</v>
      </c>
      <c r="AN23" s="70"/>
      <c r="AO23" s="70"/>
      <c r="AP23" s="70"/>
      <c r="AQ23" s="70"/>
      <c r="AR23" s="70"/>
      <c r="AS23" s="70"/>
      <c r="AT23" s="70"/>
      <c r="AU23" s="70"/>
      <c r="AV23" s="70"/>
      <c r="AW23" s="48">
        <f t="shared" si="4"/>
        <v>0</v>
      </c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64"/>
      <c r="BP23" s="67"/>
      <c r="BQ23" s="70"/>
      <c r="BR23" s="70"/>
      <c r="BS23" s="72"/>
      <c r="BT23" s="102"/>
      <c r="BU23" s="95"/>
      <c r="BV23" s="95"/>
    </row>
    <row r="24" spans="1:92" s="80" customFormat="1" ht="34.5" thickBot="1" x14ac:dyDescent="0.55000000000000004">
      <c r="A24" s="105"/>
      <c r="B24" s="106"/>
      <c r="C24" s="95"/>
      <c r="D24" s="95"/>
      <c r="E24" s="95"/>
      <c r="F24" s="95"/>
      <c r="G24" s="95"/>
      <c r="H24" s="95"/>
      <c r="I24" s="107"/>
      <c r="J24" s="108"/>
      <c r="K24" s="109"/>
      <c r="L24" s="107"/>
      <c r="M24" s="107"/>
      <c r="N24" s="110"/>
      <c r="O24" s="110"/>
      <c r="P24" s="111"/>
      <c r="Q24" s="107"/>
      <c r="R24" s="112"/>
      <c r="S24" s="112"/>
      <c r="T24" s="112"/>
      <c r="U24" s="112"/>
      <c r="V24" s="112"/>
      <c r="W24" s="112"/>
      <c r="X24" s="112"/>
      <c r="Y24" s="112"/>
      <c r="Z24" s="96"/>
      <c r="AA24" s="95"/>
      <c r="AB24" s="95"/>
      <c r="AC24" s="95"/>
      <c r="AD24" s="95"/>
      <c r="AE24" s="95"/>
      <c r="AF24" s="95"/>
      <c r="AG24" s="96"/>
      <c r="AH24" s="96"/>
      <c r="AI24" s="96"/>
      <c r="AJ24" s="96"/>
      <c r="AK24" s="113"/>
      <c r="AL24" s="113"/>
      <c r="AM24" s="48">
        <f t="shared" si="3"/>
        <v>0</v>
      </c>
      <c r="AN24" s="96"/>
      <c r="AO24" s="96"/>
      <c r="AP24" s="96"/>
      <c r="AQ24" s="96"/>
      <c r="AR24" s="96"/>
      <c r="AS24" s="96"/>
      <c r="AT24" s="96"/>
      <c r="AU24" s="96"/>
      <c r="AV24" s="96"/>
      <c r="AW24" s="48">
        <f t="shared" si="4"/>
        <v>0</v>
      </c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5"/>
      <c r="BP24" s="109"/>
      <c r="BQ24" s="96"/>
      <c r="BR24" s="96"/>
      <c r="BS24" s="114"/>
      <c r="BT24" s="102"/>
      <c r="BU24" s="95"/>
      <c r="BV24" s="95"/>
    </row>
    <row r="25" spans="1:92" s="80" customFormat="1" x14ac:dyDescent="0.25">
      <c r="B25" s="115"/>
      <c r="F25" s="116"/>
      <c r="BU25" s="116"/>
    </row>
    <row r="26" spans="1:92" s="80" customFormat="1" x14ac:dyDescent="0.25">
      <c r="B26" s="115"/>
      <c r="F26" s="116"/>
      <c r="BU26" s="116"/>
    </row>
    <row r="27" spans="1:92" s="80" customFormat="1" x14ac:dyDescent="0.25">
      <c r="B27" s="115"/>
      <c r="F27" s="116"/>
      <c r="BU27" s="116"/>
    </row>
    <row r="28" spans="1:92" s="80" customFormat="1" x14ac:dyDescent="0.25">
      <c r="B28" s="115"/>
      <c r="BU28" s="116"/>
    </row>
    <row r="29" spans="1:92" s="80" customFormat="1" x14ac:dyDescent="0.25">
      <c r="B29" s="115"/>
      <c r="BU29" s="116"/>
    </row>
    <row r="30" spans="1:92" s="80" customFormat="1" x14ac:dyDescent="0.25">
      <c r="B30" s="115"/>
      <c r="BU30" s="116"/>
    </row>
    <row r="31" spans="1:92" s="80" customFormat="1" x14ac:dyDescent="0.25">
      <c r="BU31" s="116"/>
    </row>
    <row r="32" spans="1:92" s="80" customFormat="1" x14ac:dyDescent="0.25">
      <c r="BU32" s="116"/>
    </row>
    <row r="33" spans="73:73" s="80" customFormat="1" x14ac:dyDescent="0.25">
      <c r="BU33" s="116"/>
    </row>
    <row r="34" spans="73:73" s="80" customFormat="1" x14ac:dyDescent="0.25"/>
    <row r="35" spans="73:73" s="80" customFormat="1" x14ac:dyDescent="0.25"/>
    <row r="36" spans="73:73" s="80" customFormat="1" x14ac:dyDescent="0.25"/>
    <row r="37" spans="73:73" s="80" customFormat="1" x14ac:dyDescent="0.25"/>
    <row r="38" spans="73:73" s="80" customFormat="1" x14ac:dyDescent="0.25"/>
    <row r="39" spans="73:73" s="80" customFormat="1" x14ac:dyDescent="0.25"/>
    <row r="40" spans="73:73" s="80" customFormat="1" x14ac:dyDescent="0.25"/>
    <row r="41" spans="73:73" s="80" customFormat="1" x14ac:dyDescent="0.25"/>
    <row r="42" spans="73:73" s="80" customFormat="1" x14ac:dyDescent="0.25"/>
    <row r="43" spans="73:73" s="80" customFormat="1" x14ac:dyDescent="0.25"/>
    <row r="44" spans="73:73" s="80" customFormat="1" x14ac:dyDescent="0.25"/>
    <row r="45" spans="73:73" s="80" customFormat="1" x14ac:dyDescent="0.25"/>
    <row r="46" spans="73:73" s="80" customFormat="1" x14ac:dyDescent="0.25"/>
    <row r="47" spans="73:73" s="80" customFormat="1" x14ac:dyDescent="0.25"/>
    <row r="48" spans="73:73" s="80" customFormat="1" x14ac:dyDescent="0.25"/>
    <row r="49" s="80" customFormat="1" x14ac:dyDescent="0.25"/>
    <row r="50" s="80" customFormat="1" x14ac:dyDescent="0.25"/>
    <row r="51" s="80" customFormat="1" x14ac:dyDescent="0.25"/>
    <row r="52" s="80" customFormat="1" x14ac:dyDescent="0.25"/>
    <row r="53" s="80" customFormat="1" x14ac:dyDescent="0.25"/>
    <row r="54" s="80" customFormat="1" x14ac:dyDescent="0.25"/>
    <row r="55" s="80" customFormat="1" x14ac:dyDescent="0.25"/>
    <row r="56" s="80" customFormat="1" x14ac:dyDescent="0.25"/>
    <row r="57" s="80" customFormat="1" x14ac:dyDescent="0.25"/>
    <row r="58" s="80" customFormat="1" x14ac:dyDescent="0.25"/>
    <row r="59" s="80" customFormat="1" x14ac:dyDescent="0.25"/>
    <row r="60" s="80" customFormat="1" x14ac:dyDescent="0.25"/>
    <row r="61" s="80" customFormat="1" x14ac:dyDescent="0.25"/>
    <row r="62" s="80" customFormat="1" x14ac:dyDescent="0.25"/>
    <row r="63" s="80" customFormat="1" x14ac:dyDescent="0.25"/>
    <row r="64" s="80" customFormat="1" x14ac:dyDescent="0.25"/>
    <row r="65" s="80" customFormat="1" x14ac:dyDescent="0.25"/>
    <row r="66" s="80" customFormat="1" x14ac:dyDescent="0.25"/>
    <row r="67" s="80" customFormat="1" x14ac:dyDescent="0.25"/>
    <row r="68" s="80" customFormat="1" x14ac:dyDescent="0.25"/>
    <row r="69" s="80" customFormat="1" x14ac:dyDescent="0.25"/>
    <row r="70" s="80" customFormat="1" x14ac:dyDescent="0.25"/>
    <row r="71" s="80" customFormat="1" x14ac:dyDescent="0.25"/>
    <row r="72" s="80" customFormat="1" x14ac:dyDescent="0.25"/>
    <row r="73" s="80" customFormat="1" x14ac:dyDescent="0.25"/>
    <row r="74" s="80" customFormat="1" x14ac:dyDescent="0.25"/>
    <row r="75" s="80" customFormat="1" x14ac:dyDescent="0.25"/>
    <row r="76" s="80" customFormat="1" x14ac:dyDescent="0.25"/>
    <row r="77" s="80" customFormat="1" x14ac:dyDescent="0.25"/>
    <row r="78" s="80" customFormat="1" x14ac:dyDescent="0.25"/>
    <row r="79" s="80" customFormat="1" x14ac:dyDescent="0.25"/>
    <row r="80" s="80" customFormat="1" x14ac:dyDescent="0.25"/>
    <row r="81" s="80" customFormat="1" x14ac:dyDescent="0.25"/>
    <row r="82" s="80" customFormat="1" x14ac:dyDescent="0.25"/>
    <row r="83" s="80" customFormat="1" x14ac:dyDescent="0.25"/>
    <row r="84" s="80" customFormat="1" x14ac:dyDescent="0.25"/>
    <row r="85" s="80" customFormat="1" x14ac:dyDescent="0.25"/>
    <row r="86" s="80" customFormat="1" x14ac:dyDescent="0.25"/>
    <row r="87" s="80" customFormat="1" x14ac:dyDescent="0.25"/>
    <row r="88" s="80" customFormat="1" x14ac:dyDescent="0.25"/>
    <row r="89" s="80" customFormat="1" x14ac:dyDescent="0.25"/>
    <row r="90" s="80" customFormat="1" x14ac:dyDescent="0.25"/>
    <row r="91" s="80" customFormat="1" x14ac:dyDescent="0.25"/>
    <row r="92" s="80" customFormat="1" x14ac:dyDescent="0.25"/>
    <row r="93" s="80" customFormat="1" x14ac:dyDescent="0.25"/>
    <row r="94" s="80" customFormat="1" x14ac:dyDescent="0.25"/>
    <row r="95" s="80" customFormat="1" x14ac:dyDescent="0.25"/>
    <row r="96" s="80" customFormat="1" x14ac:dyDescent="0.25"/>
    <row r="97" s="80" customFormat="1" x14ac:dyDescent="0.25"/>
    <row r="98" s="80" customFormat="1" x14ac:dyDescent="0.25"/>
    <row r="99" s="80" customFormat="1" x14ac:dyDescent="0.25"/>
    <row r="100" s="80" customFormat="1" x14ac:dyDescent="0.25"/>
    <row r="101" s="80" customFormat="1" x14ac:dyDescent="0.25"/>
    <row r="102" s="80" customFormat="1" x14ac:dyDescent="0.25"/>
    <row r="103" s="80" customFormat="1" x14ac:dyDescent="0.25"/>
    <row r="104" s="80" customFormat="1" x14ac:dyDescent="0.25"/>
    <row r="105" s="80" customFormat="1" x14ac:dyDescent="0.25"/>
    <row r="106" s="80" customFormat="1" x14ac:dyDescent="0.25"/>
    <row r="107" s="80" customFormat="1" x14ac:dyDescent="0.25"/>
    <row r="108" s="80" customFormat="1" x14ac:dyDescent="0.25"/>
    <row r="109" s="80" customFormat="1" x14ac:dyDescent="0.25"/>
    <row r="110" s="80" customFormat="1" x14ac:dyDescent="0.25"/>
    <row r="111" s="80" customFormat="1" x14ac:dyDescent="0.25"/>
    <row r="112" s="80" customFormat="1" x14ac:dyDescent="0.25"/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  <row r="121" s="80" customFormat="1" x14ac:dyDescent="0.25"/>
    <row r="122" s="80" customFormat="1" x14ac:dyDescent="0.25"/>
    <row r="123" s="80" customFormat="1" x14ac:dyDescent="0.25"/>
    <row r="124" s="80" customFormat="1" x14ac:dyDescent="0.25"/>
    <row r="125" s="80" customFormat="1" x14ac:dyDescent="0.25"/>
    <row r="126" s="80" customFormat="1" x14ac:dyDescent="0.25"/>
    <row r="127" s="80" customFormat="1" x14ac:dyDescent="0.25"/>
    <row r="128" s="80" customFormat="1" x14ac:dyDescent="0.25"/>
    <row r="129" s="80" customFormat="1" x14ac:dyDescent="0.25"/>
    <row r="130" s="80" customFormat="1" x14ac:dyDescent="0.25"/>
    <row r="131" s="80" customFormat="1" x14ac:dyDescent="0.25"/>
    <row r="132" s="80" customFormat="1" x14ac:dyDescent="0.25"/>
    <row r="133" s="80" customFormat="1" x14ac:dyDescent="0.25"/>
    <row r="134" s="80" customFormat="1" x14ac:dyDescent="0.25"/>
    <row r="135" s="80" customFormat="1" x14ac:dyDescent="0.25"/>
    <row r="136" s="80" customFormat="1" x14ac:dyDescent="0.25"/>
    <row r="137" s="80" customFormat="1" x14ac:dyDescent="0.25"/>
    <row r="138" s="80" customFormat="1" x14ac:dyDescent="0.25"/>
    <row r="139" s="80" customFormat="1" x14ac:dyDescent="0.25"/>
    <row r="140" s="80" customFormat="1" x14ac:dyDescent="0.25"/>
    <row r="141" s="80" customFormat="1" x14ac:dyDescent="0.25"/>
    <row r="142" s="80" customFormat="1" x14ac:dyDescent="0.25"/>
    <row r="143" s="80" customFormat="1" x14ac:dyDescent="0.25"/>
    <row r="144" s="80" customFormat="1" x14ac:dyDescent="0.25"/>
    <row r="145" s="80" customFormat="1" x14ac:dyDescent="0.25"/>
    <row r="146" s="80" customFormat="1" x14ac:dyDescent="0.25"/>
    <row r="147" s="80" customFormat="1" x14ac:dyDescent="0.25"/>
    <row r="148" s="80" customFormat="1" x14ac:dyDescent="0.25"/>
    <row r="149" s="80" customFormat="1" x14ac:dyDescent="0.25"/>
    <row r="150" s="80" customFormat="1" x14ac:dyDescent="0.25"/>
    <row r="151" s="80" customFormat="1" x14ac:dyDescent="0.25"/>
    <row r="152" s="80" customFormat="1" x14ac:dyDescent="0.25"/>
    <row r="153" s="80" customFormat="1" x14ac:dyDescent="0.25"/>
    <row r="154" s="80" customFormat="1" x14ac:dyDescent="0.25"/>
    <row r="155" s="80" customFormat="1" x14ac:dyDescent="0.25"/>
    <row r="156" s="80" customFormat="1" x14ac:dyDescent="0.25"/>
    <row r="157" s="80" customFormat="1" x14ac:dyDescent="0.25"/>
    <row r="158" s="80" customFormat="1" x14ac:dyDescent="0.25"/>
    <row r="159" s="80" customFormat="1" x14ac:dyDescent="0.25"/>
    <row r="160" s="80" customFormat="1" x14ac:dyDescent="0.25"/>
    <row r="161" s="80" customFormat="1" x14ac:dyDescent="0.25"/>
    <row r="162" s="80" customFormat="1" x14ac:dyDescent="0.25"/>
    <row r="163" s="80" customFormat="1" x14ac:dyDescent="0.25"/>
    <row r="164" s="80" customFormat="1" x14ac:dyDescent="0.25"/>
    <row r="165" s="80" customFormat="1" x14ac:dyDescent="0.25"/>
    <row r="166" s="80" customFormat="1" x14ac:dyDescent="0.25"/>
    <row r="167" s="80" customFormat="1" x14ac:dyDescent="0.25"/>
    <row r="168" s="80" customFormat="1" x14ac:dyDescent="0.25"/>
    <row r="169" s="80" customFormat="1" x14ac:dyDescent="0.25"/>
    <row r="170" s="80" customFormat="1" x14ac:dyDescent="0.25"/>
    <row r="171" s="80" customFormat="1" x14ac:dyDescent="0.25"/>
    <row r="172" s="80" customFormat="1" x14ac:dyDescent="0.25"/>
    <row r="173" s="80" customFormat="1" x14ac:dyDescent="0.25"/>
    <row r="174" s="80" customFormat="1" x14ac:dyDescent="0.25"/>
    <row r="175" s="80" customFormat="1" x14ac:dyDescent="0.25"/>
    <row r="176" s="80" customFormat="1" x14ac:dyDescent="0.25"/>
    <row r="177" s="80" customFormat="1" x14ac:dyDescent="0.25"/>
    <row r="178" s="80" customFormat="1" x14ac:dyDescent="0.25"/>
    <row r="179" s="80" customFormat="1" x14ac:dyDescent="0.25"/>
    <row r="180" s="80" customFormat="1" x14ac:dyDescent="0.25"/>
    <row r="181" s="80" customFormat="1" x14ac:dyDescent="0.25"/>
    <row r="182" s="80" customFormat="1" x14ac:dyDescent="0.25"/>
    <row r="183" s="80" customFormat="1" x14ac:dyDescent="0.25"/>
    <row r="184" s="80" customFormat="1" x14ac:dyDescent="0.25"/>
    <row r="185" s="80" customFormat="1" x14ac:dyDescent="0.25"/>
    <row r="186" s="80" customFormat="1" x14ac:dyDescent="0.25"/>
    <row r="187" s="80" customFormat="1" x14ac:dyDescent="0.25"/>
    <row r="188" s="80" customFormat="1" x14ac:dyDescent="0.25"/>
    <row r="189" s="80" customFormat="1" x14ac:dyDescent="0.25"/>
    <row r="190" s="80" customFormat="1" x14ac:dyDescent="0.25"/>
    <row r="191" s="80" customFormat="1" x14ac:dyDescent="0.25"/>
    <row r="192" s="80" customFormat="1" x14ac:dyDescent="0.25"/>
    <row r="193" s="80" customFormat="1" x14ac:dyDescent="0.25"/>
    <row r="194" s="80" customFormat="1" x14ac:dyDescent="0.25"/>
    <row r="195" s="80" customFormat="1" x14ac:dyDescent="0.25"/>
    <row r="196" s="80" customFormat="1" x14ac:dyDescent="0.25"/>
    <row r="197" s="80" customFormat="1" x14ac:dyDescent="0.25"/>
    <row r="198" s="80" customFormat="1" x14ac:dyDescent="0.25"/>
    <row r="199" s="80" customFormat="1" x14ac:dyDescent="0.25"/>
    <row r="200" s="80" customFormat="1" x14ac:dyDescent="0.25"/>
    <row r="201" s="80" customFormat="1" x14ac:dyDescent="0.25"/>
    <row r="202" s="80" customFormat="1" x14ac:dyDescent="0.25"/>
    <row r="203" s="80" customFormat="1" x14ac:dyDescent="0.25"/>
    <row r="204" s="80" customFormat="1" x14ac:dyDescent="0.25"/>
    <row r="205" s="80" customFormat="1" x14ac:dyDescent="0.25"/>
    <row r="206" s="80" customFormat="1" x14ac:dyDescent="0.25"/>
    <row r="207" s="80" customFormat="1" x14ac:dyDescent="0.25"/>
    <row r="208" s="80" customFormat="1" x14ac:dyDescent="0.25"/>
    <row r="209" s="80" customFormat="1" x14ac:dyDescent="0.25"/>
    <row r="210" s="80" customFormat="1" x14ac:dyDescent="0.25"/>
    <row r="211" s="80" customFormat="1" x14ac:dyDescent="0.25"/>
    <row r="212" s="80" customFormat="1" x14ac:dyDescent="0.25"/>
    <row r="213" s="80" customFormat="1" x14ac:dyDescent="0.25"/>
    <row r="214" s="80" customFormat="1" x14ac:dyDescent="0.25"/>
    <row r="215" s="80" customFormat="1" x14ac:dyDescent="0.25"/>
    <row r="216" s="80" customFormat="1" x14ac:dyDescent="0.25"/>
    <row r="217" s="80" customFormat="1" x14ac:dyDescent="0.25"/>
    <row r="218" s="80" customFormat="1" x14ac:dyDescent="0.25"/>
    <row r="219" s="80" customFormat="1" x14ac:dyDescent="0.25"/>
    <row r="220" s="80" customFormat="1" x14ac:dyDescent="0.25"/>
    <row r="221" s="80" customFormat="1" x14ac:dyDescent="0.25"/>
    <row r="222" s="80" customFormat="1" x14ac:dyDescent="0.25"/>
    <row r="223" s="80" customFormat="1" x14ac:dyDescent="0.25"/>
    <row r="224" s="80" customFormat="1" x14ac:dyDescent="0.25"/>
    <row r="225" s="80" customFormat="1" x14ac:dyDescent="0.25"/>
    <row r="226" s="80" customFormat="1" x14ac:dyDescent="0.25"/>
    <row r="227" s="80" customFormat="1" x14ac:dyDescent="0.25"/>
    <row r="228" s="80" customFormat="1" x14ac:dyDescent="0.25"/>
    <row r="229" s="80" customFormat="1" x14ac:dyDescent="0.25"/>
    <row r="230" s="80" customFormat="1" x14ac:dyDescent="0.25"/>
    <row r="231" s="80" customFormat="1" x14ac:dyDescent="0.25"/>
    <row r="232" s="80" customFormat="1" x14ac:dyDescent="0.25"/>
    <row r="233" s="80" customFormat="1" x14ac:dyDescent="0.25"/>
    <row r="234" s="80" customFormat="1" x14ac:dyDescent="0.25"/>
    <row r="235" s="80" customFormat="1" x14ac:dyDescent="0.25"/>
    <row r="236" s="80" customFormat="1" x14ac:dyDescent="0.25"/>
    <row r="237" s="80" customFormat="1" x14ac:dyDescent="0.25"/>
    <row r="238" s="80" customFormat="1" x14ac:dyDescent="0.25"/>
    <row r="239" s="80" customFormat="1" x14ac:dyDescent="0.25"/>
    <row r="240" s="80" customFormat="1" x14ac:dyDescent="0.25"/>
    <row r="241" s="80" customFormat="1" x14ac:dyDescent="0.25"/>
    <row r="242" s="80" customFormat="1" x14ac:dyDescent="0.25"/>
    <row r="243" s="80" customFormat="1" x14ac:dyDescent="0.25"/>
    <row r="244" s="80" customFormat="1" x14ac:dyDescent="0.25"/>
    <row r="245" s="80" customFormat="1" x14ac:dyDescent="0.25"/>
    <row r="246" s="80" customFormat="1" x14ac:dyDescent="0.25"/>
    <row r="247" s="80" customFormat="1" x14ac:dyDescent="0.25"/>
    <row r="248" s="80" customFormat="1" x14ac:dyDescent="0.25"/>
    <row r="249" s="80" customFormat="1" x14ac:dyDescent="0.25"/>
    <row r="250" s="80" customFormat="1" x14ac:dyDescent="0.25"/>
    <row r="251" s="80" customFormat="1" x14ac:dyDescent="0.25"/>
    <row r="252" s="80" customFormat="1" x14ac:dyDescent="0.25"/>
    <row r="253" s="80" customFormat="1" x14ac:dyDescent="0.25"/>
    <row r="254" s="80" customFormat="1" x14ac:dyDescent="0.25"/>
    <row r="255" s="80" customFormat="1" x14ac:dyDescent="0.25"/>
    <row r="256" s="80" customFormat="1" x14ac:dyDescent="0.25"/>
    <row r="257" s="80" customFormat="1" x14ac:dyDescent="0.25"/>
    <row r="258" s="80" customFormat="1" x14ac:dyDescent="0.25"/>
    <row r="259" s="80" customFormat="1" x14ac:dyDescent="0.25"/>
    <row r="260" s="80" customFormat="1" x14ac:dyDescent="0.25"/>
    <row r="261" s="80" customFormat="1" x14ac:dyDescent="0.25"/>
    <row r="262" s="80" customFormat="1" x14ac:dyDescent="0.25"/>
    <row r="263" s="80" customFormat="1" x14ac:dyDescent="0.25"/>
    <row r="264" s="80" customFormat="1" x14ac:dyDescent="0.25"/>
    <row r="265" s="80" customFormat="1" x14ac:dyDescent="0.25"/>
    <row r="266" s="80" customFormat="1" x14ac:dyDescent="0.25"/>
    <row r="267" s="80" customFormat="1" x14ac:dyDescent="0.25"/>
    <row r="268" s="80" customFormat="1" x14ac:dyDescent="0.25"/>
    <row r="269" s="80" customFormat="1" x14ac:dyDescent="0.25"/>
    <row r="270" s="80" customFormat="1" x14ac:dyDescent="0.25"/>
    <row r="271" s="80" customFormat="1" x14ac:dyDescent="0.25"/>
    <row r="272" s="80" customFormat="1" x14ac:dyDescent="0.25"/>
    <row r="273" s="80" customFormat="1" x14ac:dyDescent="0.25"/>
    <row r="274" s="80" customFormat="1" x14ac:dyDescent="0.25"/>
    <row r="275" s="80" customFormat="1" x14ac:dyDescent="0.25"/>
    <row r="276" s="80" customFormat="1" x14ac:dyDescent="0.25"/>
    <row r="277" s="80" customFormat="1" x14ac:dyDescent="0.25"/>
    <row r="278" s="80" customFormat="1" x14ac:dyDescent="0.25"/>
    <row r="279" s="80" customFormat="1" x14ac:dyDescent="0.25"/>
    <row r="280" s="80" customFormat="1" x14ac:dyDescent="0.25"/>
    <row r="281" s="80" customFormat="1" x14ac:dyDescent="0.25"/>
    <row r="282" s="80" customFormat="1" x14ac:dyDescent="0.25"/>
    <row r="283" s="80" customFormat="1" x14ac:dyDescent="0.25"/>
    <row r="284" s="80" customFormat="1" x14ac:dyDescent="0.25"/>
    <row r="285" s="80" customFormat="1" x14ac:dyDescent="0.25"/>
    <row r="286" s="80" customFormat="1" x14ac:dyDescent="0.25"/>
    <row r="287" s="80" customFormat="1" x14ac:dyDescent="0.25"/>
    <row r="288" s="80" customFormat="1" x14ac:dyDescent="0.25"/>
    <row r="289" s="80" customFormat="1" x14ac:dyDescent="0.25"/>
    <row r="290" s="80" customFormat="1" x14ac:dyDescent="0.25"/>
    <row r="291" s="80" customFormat="1" x14ac:dyDescent="0.25"/>
    <row r="292" s="80" customFormat="1" x14ac:dyDescent="0.25"/>
    <row r="293" s="80" customFormat="1" x14ac:dyDescent="0.25"/>
    <row r="294" s="80" customFormat="1" x14ac:dyDescent="0.25"/>
    <row r="295" s="80" customFormat="1" x14ac:dyDescent="0.25"/>
    <row r="296" s="80" customFormat="1" x14ac:dyDescent="0.25"/>
    <row r="297" s="80" customFormat="1" x14ac:dyDescent="0.25"/>
    <row r="298" s="80" customFormat="1" x14ac:dyDescent="0.25"/>
    <row r="299" s="80" customFormat="1" x14ac:dyDescent="0.25"/>
    <row r="300" s="80" customFormat="1" x14ac:dyDescent="0.25"/>
    <row r="301" s="80" customFormat="1" x14ac:dyDescent="0.25"/>
    <row r="302" s="80" customFormat="1" x14ac:dyDescent="0.25"/>
    <row r="303" s="80" customFormat="1" x14ac:dyDescent="0.25"/>
    <row r="304" s="80" customFormat="1" x14ac:dyDescent="0.25"/>
    <row r="305" s="80" customFormat="1" x14ac:dyDescent="0.25"/>
    <row r="306" s="80" customFormat="1" x14ac:dyDescent="0.25"/>
    <row r="307" s="80" customFormat="1" x14ac:dyDescent="0.25"/>
    <row r="308" s="80" customFormat="1" x14ac:dyDescent="0.25"/>
    <row r="309" s="80" customFormat="1" x14ac:dyDescent="0.25"/>
    <row r="310" s="80" customFormat="1" x14ac:dyDescent="0.25"/>
    <row r="311" s="80" customFormat="1" x14ac:dyDescent="0.25"/>
    <row r="312" s="80" customFormat="1" x14ac:dyDescent="0.25"/>
    <row r="313" s="80" customFormat="1" x14ac:dyDescent="0.25"/>
    <row r="314" s="80" customFormat="1" x14ac:dyDescent="0.25"/>
    <row r="315" s="80" customFormat="1" x14ac:dyDescent="0.25"/>
    <row r="316" s="80" customFormat="1" x14ac:dyDescent="0.25"/>
    <row r="317" s="80" customFormat="1" x14ac:dyDescent="0.25"/>
    <row r="318" s="80" customFormat="1" x14ac:dyDescent="0.25"/>
    <row r="319" s="80" customFormat="1" x14ac:dyDescent="0.25"/>
    <row r="320" s="80" customFormat="1" x14ac:dyDescent="0.25"/>
    <row r="321" s="80" customFormat="1" x14ac:dyDescent="0.25"/>
    <row r="322" s="80" customFormat="1" x14ac:dyDescent="0.25"/>
    <row r="323" s="80" customFormat="1" x14ac:dyDescent="0.25"/>
    <row r="324" s="80" customFormat="1" x14ac:dyDescent="0.25"/>
    <row r="325" s="80" customFormat="1" x14ac:dyDescent="0.25"/>
    <row r="326" s="80" customFormat="1" x14ac:dyDescent="0.25"/>
    <row r="327" s="80" customFormat="1" x14ac:dyDescent="0.25"/>
    <row r="328" s="80" customFormat="1" x14ac:dyDescent="0.25"/>
    <row r="329" s="80" customFormat="1" x14ac:dyDescent="0.25"/>
    <row r="330" s="80" customFormat="1" x14ac:dyDescent="0.25"/>
    <row r="331" s="80" customFormat="1" x14ac:dyDescent="0.25"/>
    <row r="332" s="80" customFormat="1" x14ac:dyDescent="0.25"/>
    <row r="333" s="80" customFormat="1" x14ac:dyDescent="0.25"/>
    <row r="334" s="80" customFormat="1" x14ac:dyDescent="0.25"/>
    <row r="335" s="80" customFormat="1" x14ac:dyDescent="0.25"/>
    <row r="336" s="80" customFormat="1" x14ac:dyDescent="0.25"/>
    <row r="337" s="80" customFormat="1" x14ac:dyDescent="0.25"/>
    <row r="338" s="80" customFormat="1" x14ac:dyDescent="0.25"/>
    <row r="339" s="80" customFormat="1" x14ac:dyDescent="0.25"/>
    <row r="340" s="80" customFormat="1" x14ac:dyDescent="0.25"/>
    <row r="341" s="80" customFormat="1" x14ac:dyDescent="0.25"/>
    <row r="342" s="80" customFormat="1" x14ac:dyDescent="0.25"/>
    <row r="343" s="80" customFormat="1" x14ac:dyDescent="0.25"/>
    <row r="344" s="80" customFormat="1" x14ac:dyDescent="0.25"/>
    <row r="345" s="80" customFormat="1" x14ac:dyDescent="0.25"/>
    <row r="346" s="80" customFormat="1" x14ac:dyDescent="0.25"/>
    <row r="347" s="80" customFormat="1" x14ac:dyDescent="0.25"/>
    <row r="348" s="80" customFormat="1" x14ac:dyDescent="0.25"/>
    <row r="349" s="80" customFormat="1" x14ac:dyDescent="0.25"/>
    <row r="350" s="80" customFormat="1" x14ac:dyDescent="0.25"/>
    <row r="351" s="80" customFormat="1" x14ac:dyDescent="0.25"/>
    <row r="352" s="80" customFormat="1" x14ac:dyDescent="0.25"/>
    <row r="353" spans="1:91" s="80" customFormat="1" x14ac:dyDescent="0.25"/>
    <row r="354" spans="1:91" s="80" customFormat="1" x14ac:dyDescent="0.25"/>
    <row r="355" spans="1:91" s="80" customFormat="1" x14ac:dyDescent="0.25"/>
    <row r="356" spans="1:91" s="80" customFormat="1" x14ac:dyDescent="0.25"/>
    <row r="357" spans="1:91" s="80" customFormat="1" x14ac:dyDescent="0.25"/>
    <row r="358" spans="1:91" s="80" customFormat="1" x14ac:dyDescent="0.25"/>
    <row r="359" spans="1:91" s="80" customFormat="1" x14ac:dyDescent="0.25"/>
    <row r="360" spans="1:91" s="80" customFormat="1" x14ac:dyDescent="0.25"/>
    <row r="361" spans="1:91" s="80" customFormat="1" x14ac:dyDescent="0.25"/>
    <row r="362" spans="1:91" s="80" customFormat="1" x14ac:dyDescent="0.25"/>
    <row r="363" spans="1:91" s="80" customFormat="1" x14ac:dyDescent="0.25"/>
    <row r="364" spans="1:91" x14ac:dyDescent="0.25">
      <c r="A364" s="117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  <c r="AA364" s="83"/>
      <c r="AB364" s="83"/>
      <c r="AC364" s="83"/>
      <c r="AD364" s="83"/>
      <c r="AE364" s="83"/>
      <c r="AF364" s="83"/>
      <c r="AG364" s="83"/>
      <c r="AH364" s="83"/>
      <c r="AI364" s="83"/>
      <c r="AJ364" s="83"/>
      <c r="AK364" s="83"/>
      <c r="AL364" s="83"/>
      <c r="AM364" s="83"/>
      <c r="AN364" s="83"/>
      <c r="AO364" s="83"/>
      <c r="AP364" s="83"/>
      <c r="AQ364" s="83"/>
      <c r="AR364" s="83"/>
      <c r="AS364" s="83"/>
      <c r="AT364" s="83"/>
      <c r="AU364" s="83"/>
      <c r="AV364" s="83"/>
      <c r="AW364" s="83"/>
      <c r="AX364" s="83"/>
      <c r="AY364" s="83"/>
      <c r="AZ364" s="83"/>
      <c r="BA364" s="83"/>
      <c r="BB364" s="83"/>
      <c r="BC364" s="83"/>
      <c r="BD364" s="83"/>
      <c r="BE364" s="83"/>
      <c r="BF364" s="83"/>
      <c r="BG364" s="83"/>
      <c r="BH364" s="83"/>
      <c r="BI364" s="83"/>
      <c r="BJ364" s="83"/>
      <c r="BK364" s="83"/>
      <c r="BL364" s="83"/>
      <c r="BM364" s="83"/>
      <c r="BN364" s="83"/>
      <c r="BO364" s="83"/>
      <c r="BP364" s="83"/>
      <c r="BQ364" s="83"/>
      <c r="BR364" s="83"/>
      <c r="BS364" s="83"/>
      <c r="BT364" s="83"/>
      <c r="BU364" s="83"/>
      <c r="BV364" s="83"/>
      <c r="BW364" s="83"/>
      <c r="BX364" s="83"/>
      <c r="BY364" s="83"/>
      <c r="BZ364" s="83"/>
      <c r="CA364" s="83"/>
      <c r="CB364" s="83"/>
      <c r="CC364" s="83"/>
      <c r="CD364" s="83"/>
      <c r="CE364" s="83"/>
      <c r="CF364" s="83"/>
      <c r="CG364" s="83"/>
      <c r="CH364" s="83"/>
      <c r="CI364" s="83"/>
      <c r="CJ364" s="83"/>
      <c r="CK364" s="83"/>
      <c r="CL364" s="83"/>
      <c r="CM364" s="118"/>
    </row>
    <row r="365" spans="1:91" x14ac:dyDescent="0.25">
      <c r="A365" s="119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  <c r="AM365" s="70"/>
      <c r="AN365" s="70"/>
      <c r="AO365" s="70"/>
      <c r="AP365" s="70"/>
      <c r="AQ365" s="70"/>
      <c r="AR365" s="70"/>
      <c r="AS365" s="70"/>
      <c r="AT365" s="70"/>
      <c r="AU365" s="70"/>
      <c r="AV365" s="70"/>
      <c r="AW365" s="70"/>
      <c r="AX365" s="70"/>
      <c r="AY365" s="70"/>
      <c r="AZ365" s="70"/>
      <c r="BA365" s="70"/>
      <c r="BB365" s="70"/>
      <c r="BC365" s="70"/>
      <c r="BD365" s="70"/>
      <c r="BE365" s="70"/>
      <c r="BF365" s="70"/>
      <c r="BG365" s="70"/>
      <c r="BH365" s="70"/>
      <c r="BI365" s="70"/>
      <c r="BJ365" s="70"/>
      <c r="BK365" s="70"/>
      <c r="BL365" s="70"/>
      <c r="BM365" s="70"/>
      <c r="BN365" s="70"/>
      <c r="BO365" s="70"/>
      <c r="BP365" s="70"/>
      <c r="BQ365" s="70"/>
      <c r="BR365" s="70"/>
      <c r="BS365" s="70"/>
      <c r="BT365" s="70"/>
      <c r="BU365" s="70"/>
      <c r="BV365" s="70"/>
      <c r="BW365" s="70"/>
      <c r="BX365" s="70"/>
      <c r="BY365" s="70"/>
      <c r="BZ365" s="70"/>
      <c r="CA365" s="70"/>
      <c r="CB365" s="70"/>
      <c r="CC365" s="70"/>
      <c r="CD365" s="70"/>
      <c r="CE365" s="70"/>
      <c r="CF365" s="70"/>
      <c r="CG365" s="70"/>
      <c r="CH365" s="70"/>
      <c r="CI365" s="70"/>
      <c r="CJ365" s="70"/>
      <c r="CK365" s="70"/>
      <c r="CL365" s="70"/>
      <c r="CM365" s="90"/>
    </row>
    <row r="366" spans="1:91" x14ac:dyDescent="0.25">
      <c r="A366" s="119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  <c r="AM366" s="70"/>
      <c r="AN366" s="70"/>
      <c r="AO366" s="70"/>
      <c r="AP366" s="70"/>
      <c r="AQ366" s="70"/>
      <c r="AR366" s="70"/>
      <c r="AS366" s="70"/>
      <c r="AT366" s="70"/>
      <c r="AU366" s="70"/>
      <c r="AV366" s="70"/>
      <c r="AW366" s="70"/>
      <c r="AX366" s="70"/>
      <c r="AY366" s="70"/>
      <c r="AZ366" s="70"/>
      <c r="BA366" s="70"/>
      <c r="BB366" s="70"/>
      <c r="BC366" s="70"/>
      <c r="BD366" s="70"/>
      <c r="BE366" s="70"/>
      <c r="BF366" s="70"/>
      <c r="BG366" s="70"/>
      <c r="BH366" s="70"/>
      <c r="BI366" s="70"/>
      <c r="BJ366" s="70"/>
      <c r="BK366" s="70"/>
      <c r="BL366" s="70"/>
      <c r="BM366" s="70"/>
      <c r="BN366" s="70"/>
      <c r="BO366" s="70"/>
      <c r="BP366" s="70"/>
      <c r="BQ366" s="70"/>
      <c r="BR366" s="70"/>
      <c r="BS366" s="70"/>
      <c r="BT366" s="70"/>
      <c r="BU366" s="70"/>
      <c r="BV366" s="70"/>
      <c r="BW366" s="70"/>
      <c r="BX366" s="70"/>
      <c r="BY366" s="70"/>
      <c r="BZ366" s="70"/>
      <c r="CA366" s="70"/>
      <c r="CB366" s="70"/>
      <c r="CC366" s="70"/>
      <c r="CD366" s="70"/>
      <c r="CE366" s="70"/>
      <c r="CF366" s="70"/>
      <c r="CG366" s="70"/>
      <c r="CH366" s="70"/>
      <c r="CI366" s="70"/>
      <c r="CJ366" s="70"/>
      <c r="CK366" s="70"/>
      <c r="CL366" s="70"/>
      <c r="CM366" s="90"/>
    </row>
    <row r="367" spans="1:91" x14ac:dyDescent="0.25">
      <c r="A367" s="119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  <c r="AM367" s="70"/>
      <c r="AN367" s="70"/>
      <c r="AO367" s="70"/>
      <c r="AP367" s="70"/>
      <c r="AQ367" s="70"/>
      <c r="AR367" s="70"/>
      <c r="AS367" s="70"/>
      <c r="AT367" s="70"/>
      <c r="AU367" s="70"/>
      <c r="AV367" s="70"/>
      <c r="AW367" s="70"/>
      <c r="AX367" s="70"/>
      <c r="AY367" s="70"/>
      <c r="AZ367" s="70"/>
      <c r="BA367" s="70"/>
      <c r="BB367" s="70"/>
      <c r="BC367" s="70"/>
      <c r="BD367" s="70"/>
      <c r="BE367" s="70"/>
      <c r="BF367" s="70"/>
      <c r="BG367" s="70"/>
      <c r="BH367" s="70"/>
      <c r="BI367" s="70"/>
      <c r="BJ367" s="70"/>
      <c r="BK367" s="70"/>
      <c r="BL367" s="70"/>
      <c r="BM367" s="70"/>
      <c r="BN367" s="70"/>
      <c r="BO367" s="70"/>
      <c r="BP367" s="70"/>
      <c r="BQ367" s="70"/>
      <c r="BR367" s="70"/>
      <c r="BS367" s="70"/>
      <c r="BT367" s="70"/>
      <c r="BU367" s="70"/>
      <c r="BV367" s="70"/>
      <c r="BW367" s="70"/>
      <c r="BX367" s="70"/>
      <c r="BY367" s="70"/>
      <c r="BZ367" s="70"/>
      <c r="CA367" s="70"/>
      <c r="CB367" s="70"/>
      <c r="CC367" s="70"/>
      <c r="CD367" s="70"/>
      <c r="CE367" s="70"/>
      <c r="CF367" s="70"/>
      <c r="CG367" s="70"/>
      <c r="CH367" s="70"/>
      <c r="CI367" s="70"/>
      <c r="CJ367" s="70"/>
      <c r="CK367" s="70"/>
      <c r="CL367" s="70"/>
      <c r="CM367" s="90"/>
    </row>
    <row r="368" spans="1:91" x14ac:dyDescent="0.25">
      <c r="A368" s="119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  <c r="AM368" s="70"/>
      <c r="AN368" s="70"/>
      <c r="AO368" s="70"/>
      <c r="AP368" s="70"/>
      <c r="AQ368" s="70"/>
      <c r="AR368" s="70"/>
      <c r="AS368" s="70"/>
      <c r="AT368" s="70"/>
      <c r="AU368" s="70"/>
      <c r="AV368" s="70"/>
      <c r="AW368" s="70"/>
      <c r="AX368" s="70"/>
      <c r="AY368" s="70"/>
      <c r="AZ368" s="70"/>
      <c r="BA368" s="70"/>
      <c r="BB368" s="70"/>
      <c r="BC368" s="70"/>
      <c r="BD368" s="70"/>
      <c r="BE368" s="70"/>
      <c r="BF368" s="70"/>
      <c r="BG368" s="70"/>
      <c r="BH368" s="70"/>
      <c r="BI368" s="70"/>
      <c r="BJ368" s="70"/>
      <c r="BK368" s="70"/>
      <c r="BL368" s="70"/>
      <c r="BM368" s="70"/>
      <c r="BN368" s="70"/>
      <c r="BO368" s="70"/>
      <c r="BP368" s="70"/>
      <c r="BQ368" s="70"/>
      <c r="BR368" s="70"/>
      <c r="BS368" s="70"/>
      <c r="BT368" s="70"/>
      <c r="BU368" s="70"/>
      <c r="BV368" s="70"/>
      <c r="BW368" s="70"/>
      <c r="BX368" s="70"/>
      <c r="BY368" s="70"/>
      <c r="BZ368" s="70"/>
      <c r="CA368" s="70"/>
      <c r="CB368" s="70"/>
      <c r="CC368" s="70"/>
      <c r="CD368" s="70"/>
      <c r="CE368" s="70"/>
      <c r="CF368" s="70"/>
      <c r="CG368" s="70"/>
      <c r="CH368" s="70"/>
      <c r="CI368" s="70"/>
      <c r="CJ368" s="70"/>
      <c r="CK368" s="70"/>
      <c r="CL368" s="70"/>
      <c r="CM368" s="90"/>
    </row>
    <row r="369" spans="1:91" x14ac:dyDescent="0.25">
      <c r="A369" s="119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  <c r="AM369" s="70"/>
      <c r="AN369" s="70"/>
      <c r="AO369" s="70"/>
      <c r="AP369" s="70"/>
      <c r="AQ369" s="70"/>
      <c r="AR369" s="70"/>
      <c r="AS369" s="70"/>
      <c r="AT369" s="70"/>
      <c r="AU369" s="70"/>
      <c r="AV369" s="70"/>
      <c r="AW369" s="70"/>
      <c r="AX369" s="70"/>
      <c r="AY369" s="70"/>
      <c r="AZ369" s="70"/>
      <c r="BA369" s="70"/>
      <c r="BB369" s="70"/>
      <c r="BC369" s="70"/>
      <c r="BD369" s="70"/>
      <c r="BE369" s="70"/>
      <c r="BF369" s="70"/>
      <c r="BG369" s="70"/>
      <c r="BH369" s="70"/>
      <c r="BI369" s="70"/>
      <c r="BJ369" s="70"/>
      <c r="BK369" s="70"/>
      <c r="BL369" s="70"/>
      <c r="BM369" s="70"/>
      <c r="BN369" s="70"/>
      <c r="BO369" s="70"/>
      <c r="BP369" s="70"/>
      <c r="BQ369" s="70"/>
      <c r="BR369" s="70"/>
      <c r="BS369" s="70"/>
      <c r="BT369" s="70"/>
      <c r="BU369" s="70"/>
      <c r="BV369" s="70"/>
      <c r="BW369" s="70"/>
      <c r="BX369" s="70"/>
      <c r="BY369" s="70"/>
      <c r="BZ369" s="70"/>
      <c r="CA369" s="70"/>
      <c r="CB369" s="70"/>
      <c r="CC369" s="70"/>
      <c r="CD369" s="70"/>
      <c r="CE369" s="70"/>
      <c r="CF369" s="70"/>
      <c r="CG369" s="70"/>
      <c r="CH369" s="70"/>
      <c r="CI369" s="70"/>
      <c r="CJ369" s="70"/>
      <c r="CK369" s="70"/>
      <c r="CL369" s="70"/>
      <c r="CM369" s="90"/>
    </row>
    <row r="370" spans="1:91" x14ac:dyDescent="0.25">
      <c r="A370" s="119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70"/>
      <c r="CJ370" s="70"/>
      <c r="CK370" s="70"/>
      <c r="CL370" s="70"/>
      <c r="CM370" s="90"/>
    </row>
    <row r="371" spans="1:91" x14ac:dyDescent="0.25">
      <c r="A371" s="119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90"/>
    </row>
    <row r="372" spans="1:91" x14ac:dyDescent="0.25">
      <c r="A372" s="119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70"/>
      <c r="CJ372" s="70"/>
      <c r="CK372" s="70"/>
      <c r="CL372" s="70"/>
      <c r="CM372" s="90"/>
    </row>
    <row r="373" spans="1:91" x14ac:dyDescent="0.25">
      <c r="A373" s="119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  <c r="AM373" s="70"/>
      <c r="AN373" s="70"/>
      <c r="AO373" s="70"/>
      <c r="AP373" s="70"/>
      <c r="AQ373" s="70"/>
      <c r="AR373" s="70"/>
      <c r="AS373" s="70"/>
      <c r="AT373" s="70"/>
      <c r="AU373" s="70"/>
      <c r="AV373" s="70"/>
      <c r="AW373" s="70"/>
      <c r="AX373" s="70"/>
      <c r="AY373" s="70"/>
      <c r="AZ373" s="70"/>
      <c r="BA373" s="70"/>
      <c r="BB373" s="70"/>
      <c r="BC373" s="70"/>
      <c r="BD373" s="70"/>
      <c r="BE373" s="70"/>
      <c r="BF373" s="70"/>
      <c r="BG373" s="70"/>
      <c r="BH373" s="70"/>
      <c r="BI373" s="70"/>
      <c r="BJ373" s="70"/>
      <c r="BK373" s="70"/>
      <c r="BL373" s="70"/>
      <c r="BM373" s="70"/>
      <c r="BN373" s="70"/>
      <c r="BO373" s="70"/>
      <c r="BP373" s="70"/>
      <c r="BQ373" s="70"/>
      <c r="BR373" s="70"/>
      <c r="BS373" s="70"/>
      <c r="BT373" s="70"/>
      <c r="BU373" s="70"/>
      <c r="BV373" s="70"/>
      <c r="BW373" s="70"/>
      <c r="BX373" s="70"/>
      <c r="BY373" s="70"/>
      <c r="BZ373" s="70"/>
      <c r="CA373" s="70"/>
      <c r="CB373" s="70"/>
      <c r="CC373" s="70"/>
      <c r="CD373" s="70"/>
      <c r="CE373" s="70"/>
      <c r="CF373" s="70"/>
      <c r="CG373" s="70"/>
      <c r="CH373" s="70"/>
      <c r="CI373" s="70"/>
      <c r="CJ373" s="70"/>
      <c r="CK373" s="70"/>
      <c r="CL373" s="70"/>
      <c r="CM373" s="90"/>
    </row>
    <row r="374" spans="1:91" x14ac:dyDescent="0.25">
      <c r="A374" s="119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  <c r="AM374" s="70"/>
      <c r="AN374" s="70"/>
      <c r="AO374" s="70"/>
      <c r="AP374" s="70"/>
      <c r="AQ374" s="70"/>
      <c r="AR374" s="70"/>
      <c r="AS374" s="70"/>
      <c r="AT374" s="70"/>
      <c r="AU374" s="70"/>
      <c r="AV374" s="70"/>
      <c r="AW374" s="70"/>
      <c r="AX374" s="70"/>
      <c r="AY374" s="70"/>
      <c r="AZ374" s="70"/>
      <c r="BA374" s="70"/>
      <c r="BB374" s="70"/>
      <c r="BC374" s="70"/>
      <c r="BD374" s="70"/>
      <c r="BE374" s="70"/>
      <c r="BF374" s="70"/>
      <c r="BG374" s="70"/>
      <c r="BH374" s="70"/>
      <c r="BI374" s="70"/>
      <c r="BJ374" s="70"/>
      <c r="BK374" s="70"/>
      <c r="BL374" s="70"/>
      <c r="BM374" s="70"/>
      <c r="BN374" s="70"/>
      <c r="BO374" s="70"/>
      <c r="BP374" s="70"/>
      <c r="BQ374" s="70"/>
      <c r="BR374" s="70"/>
      <c r="BS374" s="70"/>
      <c r="BT374" s="70"/>
      <c r="BU374" s="70"/>
      <c r="BV374" s="70"/>
      <c r="BW374" s="70"/>
      <c r="BX374" s="70"/>
      <c r="BY374" s="70"/>
      <c r="BZ374" s="70"/>
      <c r="CA374" s="70"/>
      <c r="CB374" s="70"/>
      <c r="CC374" s="70"/>
      <c r="CD374" s="70"/>
      <c r="CE374" s="70"/>
      <c r="CF374" s="70"/>
      <c r="CG374" s="70"/>
      <c r="CH374" s="70"/>
      <c r="CI374" s="70"/>
      <c r="CJ374" s="70"/>
      <c r="CK374" s="70"/>
      <c r="CL374" s="70"/>
      <c r="CM374" s="90"/>
    </row>
    <row r="375" spans="1:91" x14ac:dyDescent="0.25">
      <c r="A375" s="119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  <c r="AK375" s="70"/>
      <c r="AL375" s="70"/>
      <c r="AM375" s="70"/>
      <c r="AN375" s="70"/>
      <c r="AO375" s="70"/>
      <c r="AP375" s="70"/>
      <c r="AQ375" s="70"/>
      <c r="AR375" s="70"/>
      <c r="AS375" s="70"/>
      <c r="AT375" s="70"/>
      <c r="AU375" s="70"/>
      <c r="AV375" s="70"/>
      <c r="AW375" s="70"/>
      <c r="AX375" s="70"/>
      <c r="AY375" s="70"/>
      <c r="AZ375" s="70"/>
      <c r="BA375" s="70"/>
      <c r="BB375" s="70"/>
      <c r="BC375" s="70"/>
      <c r="BD375" s="70"/>
      <c r="BE375" s="70"/>
      <c r="BF375" s="70"/>
      <c r="BG375" s="70"/>
      <c r="BH375" s="70"/>
      <c r="BI375" s="70"/>
      <c r="BJ375" s="70"/>
      <c r="BK375" s="70"/>
      <c r="BL375" s="70"/>
      <c r="BM375" s="70"/>
      <c r="BN375" s="70"/>
      <c r="BO375" s="70"/>
      <c r="BP375" s="70"/>
      <c r="BQ375" s="70"/>
      <c r="BR375" s="70"/>
      <c r="BS375" s="70"/>
      <c r="BT375" s="70"/>
      <c r="BU375" s="70"/>
      <c r="BV375" s="70"/>
      <c r="BW375" s="70"/>
      <c r="BX375" s="70"/>
      <c r="BY375" s="70"/>
      <c r="BZ375" s="70"/>
      <c r="CA375" s="70"/>
      <c r="CB375" s="70"/>
      <c r="CC375" s="70"/>
      <c r="CD375" s="70"/>
      <c r="CE375" s="70"/>
      <c r="CF375" s="70"/>
      <c r="CG375" s="70"/>
      <c r="CH375" s="70"/>
      <c r="CI375" s="70"/>
      <c r="CJ375" s="70"/>
      <c r="CK375" s="70"/>
      <c r="CL375" s="70"/>
      <c r="CM375" s="90"/>
    </row>
    <row r="376" spans="1:91" x14ac:dyDescent="0.25">
      <c r="A376" s="119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  <c r="AM376" s="70"/>
      <c r="AN376" s="70"/>
      <c r="AO376" s="70"/>
      <c r="AP376" s="70"/>
      <c r="AQ376" s="70"/>
      <c r="AR376" s="70"/>
      <c r="AS376" s="70"/>
      <c r="AT376" s="70"/>
      <c r="AU376" s="70"/>
      <c r="AV376" s="70"/>
      <c r="AW376" s="70"/>
      <c r="AX376" s="70"/>
      <c r="AY376" s="70"/>
      <c r="AZ376" s="70"/>
      <c r="BA376" s="70"/>
      <c r="BB376" s="70"/>
      <c r="BC376" s="70"/>
      <c r="BD376" s="70"/>
      <c r="BE376" s="70"/>
      <c r="BF376" s="70"/>
      <c r="BG376" s="70"/>
      <c r="BH376" s="70"/>
      <c r="BI376" s="70"/>
      <c r="BJ376" s="70"/>
      <c r="BK376" s="70"/>
      <c r="BL376" s="70"/>
      <c r="BM376" s="70"/>
      <c r="BN376" s="70"/>
      <c r="BO376" s="70"/>
      <c r="BP376" s="70"/>
      <c r="BQ376" s="70"/>
      <c r="BR376" s="70"/>
      <c r="BS376" s="70"/>
      <c r="BT376" s="70"/>
      <c r="BU376" s="70"/>
      <c r="BV376" s="70"/>
      <c r="BW376" s="70"/>
      <c r="BX376" s="70"/>
      <c r="BY376" s="70"/>
      <c r="BZ376" s="70"/>
      <c r="CA376" s="70"/>
      <c r="CB376" s="70"/>
      <c r="CC376" s="70"/>
      <c r="CD376" s="70"/>
      <c r="CE376" s="70"/>
      <c r="CF376" s="70"/>
      <c r="CG376" s="70"/>
      <c r="CH376" s="70"/>
      <c r="CI376" s="70"/>
      <c r="CJ376" s="70"/>
      <c r="CK376" s="70"/>
      <c r="CL376" s="70"/>
      <c r="CM376" s="90"/>
    </row>
    <row r="377" spans="1:91" x14ac:dyDescent="0.25">
      <c r="A377" s="119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  <c r="AM377" s="70"/>
      <c r="AN377" s="70"/>
      <c r="AO377" s="70"/>
      <c r="AP377" s="70"/>
      <c r="AQ377" s="70"/>
      <c r="AR377" s="70"/>
      <c r="AS377" s="70"/>
      <c r="AT377" s="70"/>
      <c r="AU377" s="70"/>
      <c r="AV377" s="70"/>
      <c r="AW377" s="70"/>
      <c r="AX377" s="70"/>
      <c r="AY377" s="70"/>
      <c r="AZ377" s="70"/>
      <c r="BA377" s="70"/>
      <c r="BB377" s="70"/>
      <c r="BC377" s="70"/>
      <c r="BD377" s="70"/>
      <c r="BE377" s="70"/>
      <c r="BF377" s="70"/>
      <c r="BG377" s="70"/>
      <c r="BH377" s="70"/>
      <c r="BI377" s="70"/>
      <c r="BJ377" s="70"/>
      <c r="BK377" s="70"/>
      <c r="BL377" s="70"/>
      <c r="BM377" s="70"/>
      <c r="BN377" s="70"/>
      <c r="BO377" s="70"/>
      <c r="BP377" s="70"/>
      <c r="BQ377" s="70"/>
      <c r="BR377" s="70"/>
      <c r="BS377" s="70"/>
      <c r="BT377" s="70"/>
      <c r="BU377" s="70"/>
      <c r="BV377" s="70"/>
      <c r="BW377" s="70"/>
      <c r="BX377" s="70"/>
      <c r="BY377" s="70"/>
      <c r="BZ377" s="70"/>
      <c r="CA377" s="70"/>
      <c r="CB377" s="70"/>
      <c r="CC377" s="70"/>
      <c r="CD377" s="70"/>
      <c r="CE377" s="70"/>
      <c r="CF377" s="70"/>
      <c r="CG377" s="70"/>
      <c r="CH377" s="70"/>
      <c r="CI377" s="70"/>
      <c r="CJ377" s="70"/>
      <c r="CK377" s="70"/>
      <c r="CL377" s="70"/>
      <c r="CM377" s="90"/>
    </row>
    <row r="378" spans="1:91" x14ac:dyDescent="0.25">
      <c r="A378" s="119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  <c r="AM378" s="70"/>
      <c r="AN378" s="70"/>
      <c r="AO378" s="70"/>
      <c r="AP378" s="70"/>
      <c r="AQ378" s="70"/>
      <c r="AR378" s="70"/>
      <c r="AS378" s="70"/>
      <c r="AT378" s="70"/>
      <c r="AU378" s="70"/>
      <c r="AV378" s="70"/>
      <c r="AW378" s="70"/>
      <c r="AX378" s="70"/>
      <c r="AY378" s="70"/>
      <c r="AZ378" s="70"/>
      <c r="BA378" s="70"/>
      <c r="BB378" s="70"/>
      <c r="BC378" s="70"/>
      <c r="BD378" s="70"/>
      <c r="BE378" s="70"/>
      <c r="BF378" s="70"/>
      <c r="BG378" s="70"/>
      <c r="BH378" s="70"/>
      <c r="BI378" s="70"/>
      <c r="BJ378" s="70"/>
      <c r="BK378" s="70"/>
      <c r="BL378" s="70"/>
      <c r="BM378" s="70"/>
      <c r="BN378" s="70"/>
      <c r="BO378" s="70"/>
      <c r="BP378" s="70"/>
      <c r="BQ378" s="70"/>
      <c r="BR378" s="70"/>
      <c r="BS378" s="70"/>
      <c r="BT378" s="70"/>
      <c r="BU378" s="70"/>
      <c r="BV378" s="70"/>
      <c r="BW378" s="70"/>
      <c r="BX378" s="70"/>
      <c r="BY378" s="70"/>
      <c r="BZ378" s="70"/>
      <c r="CA378" s="70"/>
      <c r="CB378" s="70"/>
      <c r="CC378" s="70"/>
      <c r="CD378" s="70"/>
      <c r="CE378" s="70"/>
      <c r="CF378" s="70"/>
      <c r="CG378" s="70"/>
      <c r="CH378" s="70"/>
      <c r="CI378" s="70"/>
      <c r="CJ378" s="70"/>
      <c r="CK378" s="70"/>
      <c r="CL378" s="70"/>
      <c r="CM378" s="90"/>
    </row>
    <row r="379" spans="1:91" x14ac:dyDescent="0.25">
      <c r="A379" s="119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  <c r="AM379" s="70"/>
      <c r="AN379" s="70"/>
      <c r="AO379" s="70"/>
      <c r="AP379" s="70"/>
      <c r="AQ379" s="70"/>
      <c r="AR379" s="70"/>
      <c r="AS379" s="70"/>
      <c r="AT379" s="70"/>
      <c r="AU379" s="70"/>
      <c r="AV379" s="70"/>
      <c r="AW379" s="70"/>
      <c r="AX379" s="70"/>
      <c r="AY379" s="70"/>
      <c r="AZ379" s="70"/>
      <c r="BA379" s="70"/>
      <c r="BB379" s="70"/>
      <c r="BC379" s="70"/>
      <c r="BD379" s="70"/>
      <c r="BE379" s="70"/>
      <c r="BF379" s="70"/>
      <c r="BG379" s="70"/>
      <c r="BH379" s="70"/>
      <c r="BI379" s="70"/>
      <c r="BJ379" s="70"/>
      <c r="BK379" s="70"/>
      <c r="BL379" s="70"/>
      <c r="BM379" s="70"/>
      <c r="BN379" s="70"/>
      <c r="BO379" s="70"/>
      <c r="BP379" s="70"/>
      <c r="BQ379" s="70"/>
      <c r="BR379" s="70"/>
      <c r="BS379" s="70"/>
      <c r="BT379" s="70"/>
      <c r="BU379" s="70"/>
      <c r="BV379" s="70"/>
      <c r="BW379" s="70"/>
      <c r="BX379" s="70"/>
      <c r="BY379" s="70"/>
      <c r="BZ379" s="70"/>
      <c r="CA379" s="70"/>
      <c r="CB379" s="70"/>
      <c r="CC379" s="70"/>
      <c r="CD379" s="70"/>
      <c r="CE379" s="70"/>
      <c r="CF379" s="70"/>
      <c r="CG379" s="70"/>
      <c r="CH379" s="70"/>
      <c r="CI379" s="70"/>
      <c r="CJ379" s="70"/>
      <c r="CK379" s="70"/>
      <c r="CL379" s="70"/>
      <c r="CM379" s="90"/>
    </row>
    <row r="380" spans="1:91" x14ac:dyDescent="0.25">
      <c r="A380" s="119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  <c r="AM380" s="70"/>
      <c r="AN380" s="70"/>
      <c r="AO380" s="70"/>
      <c r="AP380" s="70"/>
      <c r="AQ380" s="70"/>
      <c r="AR380" s="70"/>
      <c r="AS380" s="70"/>
      <c r="AT380" s="70"/>
      <c r="AU380" s="70"/>
      <c r="AV380" s="70"/>
      <c r="AW380" s="70"/>
      <c r="AX380" s="70"/>
      <c r="AY380" s="70"/>
      <c r="AZ380" s="70"/>
      <c r="BA380" s="70"/>
      <c r="BB380" s="70"/>
      <c r="BC380" s="70"/>
      <c r="BD380" s="70"/>
      <c r="BE380" s="70"/>
      <c r="BF380" s="70"/>
      <c r="BG380" s="70"/>
      <c r="BH380" s="70"/>
      <c r="BI380" s="70"/>
      <c r="BJ380" s="70"/>
      <c r="BK380" s="70"/>
      <c r="BL380" s="70"/>
      <c r="BM380" s="70"/>
      <c r="BN380" s="70"/>
      <c r="BO380" s="70"/>
      <c r="BP380" s="70"/>
      <c r="BQ380" s="70"/>
      <c r="BR380" s="70"/>
      <c r="BS380" s="70"/>
      <c r="BT380" s="70"/>
      <c r="BU380" s="70"/>
      <c r="BV380" s="70"/>
      <c r="BW380" s="70"/>
      <c r="BX380" s="70"/>
      <c r="BY380" s="70"/>
      <c r="BZ380" s="70"/>
      <c r="CA380" s="70"/>
      <c r="CB380" s="70"/>
      <c r="CC380" s="70"/>
      <c r="CD380" s="70"/>
      <c r="CE380" s="70"/>
      <c r="CF380" s="70"/>
      <c r="CG380" s="70"/>
      <c r="CH380" s="70"/>
      <c r="CI380" s="70"/>
      <c r="CJ380" s="70"/>
      <c r="CK380" s="70"/>
      <c r="CL380" s="70"/>
      <c r="CM380" s="90"/>
    </row>
    <row r="381" spans="1:91" x14ac:dyDescent="0.25">
      <c r="A381" s="119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  <c r="AK381" s="70"/>
      <c r="AL381" s="70"/>
      <c r="AM381" s="70"/>
      <c r="AN381" s="70"/>
      <c r="AO381" s="70"/>
      <c r="AP381" s="70"/>
      <c r="AQ381" s="70"/>
      <c r="AR381" s="70"/>
      <c r="AS381" s="70"/>
      <c r="AT381" s="70"/>
      <c r="AU381" s="70"/>
      <c r="AV381" s="70"/>
      <c r="AW381" s="70"/>
      <c r="AX381" s="70"/>
      <c r="AY381" s="70"/>
      <c r="AZ381" s="70"/>
      <c r="BA381" s="70"/>
      <c r="BB381" s="70"/>
      <c r="BC381" s="70"/>
      <c r="BD381" s="70"/>
      <c r="BE381" s="70"/>
      <c r="BF381" s="70"/>
      <c r="BG381" s="70"/>
      <c r="BH381" s="70"/>
      <c r="BI381" s="70"/>
      <c r="BJ381" s="70"/>
      <c r="BK381" s="70"/>
      <c r="BL381" s="70"/>
      <c r="BM381" s="70"/>
      <c r="BN381" s="70"/>
      <c r="BO381" s="70"/>
      <c r="BP381" s="70"/>
      <c r="BQ381" s="70"/>
      <c r="BR381" s="70"/>
      <c r="BS381" s="70"/>
      <c r="BT381" s="70"/>
      <c r="BU381" s="70"/>
      <c r="BV381" s="70"/>
      <c r="BW381" s="70"/>
      <c r="BX381" s="70"/>
      <c r="BY381" s="70"/>
      <c r="BZ381" s="70"/>
      <c r="CA381" s="70"/>
      <c r="CB381" s="70"/>
      <c r="CC381" s="70"/>
      <c r="CD381" s="70"/>
      <c r="CE381" s="70"/>
      <c r="CF381" s="70"/>
      <c r="CG381" s="70"/>
      <c r="CH381" s="70"/>
      <c r="CI381" s="70"/>
      <c r="CJ381" s="70"/>
      <c r="CK381" s="70"/>
      <c r="CL381" s="70"/>
      <c r="CM381" s="90"/>
    </row>
    <row r="382" spans="1:91" x14ac:dyDescent="0.25">
      <c r="A382" s="119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  <c r="AK382" s="70"/>
      <c r="AL382" s="70"/>
      <c r="AM382" s="70"/>
      <c r="AN382" s="70"/>
      <c r="AO382" s="70"/>
      <c r="AP382" s="70"/>
      <c r="AQ382" s="70"/>
      <c r="AR382" s="70"/>
      <c r="AS382" s="70"/>
      <c r="AT382" s="70"/>
      <c r="AU382" s="70"/>
      <c r="AV382" s="70"/>
      <c r="AW382" s="70"/>
      <c r="AX382" s="70"/>
      <c r="AY382" s="70"/>
      <c r="AZ382" s="70"/>
      <c r="BA382" s="70"/>
      <c r="BB382" s="70"/>
      <c r="BC382" s="70"/>
      <c r="BD382" s="70"/>
      <c r="BE382" s="70"/>
      <c r="BF382" s="70"/>
      <c r="BG382" s="70"/>
      <c r="BH382" s="70"/>
      <c r="BI382" s="70"/>
      <c r="BJ382" s="70"/>
      <c r="BK382" s="70"/>
      <c r="BL382" s="70"/>
      <c r="BM382" s="70"/>
      <c r="BN382" s="70"/>
      <c r="BO382" s="70"/>
      <c r="BP382" s="70"/>
      <c r="BQ382" s="70"/>
      <c r="BR382" s="70"/>
      <c r="BS382" s="70"/>
      <c r="BT382" s="70"/>
      <c r="BU382" s="70"/>
      <c r="BV382" s="70"/>
      <c r="BW382" s="70"/>
      <c r="BX382" s="70"/>
      <c r="BY382" s="70"/>
      <c r="BZ382" s="70"/>
      <c r="CA382" s="70"/>
      <c r="CB382" s="70"/>
      <c r="CC382" s="70"/>
      <c r="CD382" s="70"/>
      <c r="CE382" s="70"/>
      <c r="CF382" s="70"/>
      <c r="CG382" s="70"/>
      <c r="CH382" s="70"/>
      <c r="CI382" s="70"/>
      <c r="CJ382" s="70"/>
      <c r="CK382" s="70"/>
      <c r="CL382" s="70"/>
      <c r="CM382" s="90"/>
    </row>
    <row r="383" spans="1:91" x14ac:dyDescent="0.25">
      <c r="A383" s="119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  <c r="AM383" s="70"/>
      <c r="AN383" s="70"/>
      <c r="AO383" s="70"/>
      <c r="AP383" s="70"/>
      <c r="AQ383" s="70"/>
      <c r="AR383" s="70"/>
      <c r="AS383" s="70"/>
      <c r="AT383" s="70"/>
      <c r="AU383" s="70"/>
      <c r="AV383" s="70"/>
      <c r="AW383" s="70"/>
      <c r="AX383" s="70"/>
      <c r="AY383" s="70"/>
      <c r="AZ383" s="70"/>
      <c r="BA383" s="70"/>
      <c r="BB383" s="70"/>
      <c r="BC383" s="70"/>
      <c r="BD383" s="70"/>
      <c r="BE383" s="70"/>
      <c r="BF383" s="70"/>
      <c r="BG383" s="70"/>
      <c r="BH383" s="70"/>
      <c r="BI383" s="70"/>
      <c r="BJ383" s="70"/>
      <c r="BK383" s="70"/>
      <c r="BL383" s="70"/>
      <c r="BM383" s="70"/>
      <c r="BN383" s="70"/>
      <c r="BO383" s="70"/>
      <c r="BP383" s="70"/>
      <c r="BQ383" s="70"/>
      <c r="BR383" s="70"/>
      <c r="BS383" s="70"/>
      <c r="BT383" s="70"/>
      <c r="BU383" s="70"/>
      <c r="BV383" s="70"/>
      <c r="BW383" s="70"/>
      <c r="BX383" s="70"/>
      <c r="BY383" s="70"/>
      <c r="BZ383" s="70"/>
      <c r="CA383" s="70"/>
      <c r="CB383" s="70"/>
      <c r="CC383" s="70"/>
      <c r="CD383" s="70"/>
      <c r="CE383" s="70"/>
      <c r="CF383" s="70"/>
      <c r="CG383" s="70"/>
      <c r="CH383" s="70"/>
      <c r="CI383" s="70"/>
      <c r="CJ383" s="70"/>
      <c r="CK383" s="70"/>
      <c r="CL383" s="70"/>
      <c r="CM383" s="90"/>
    </row>
    <row r="384" spans="1:91" x14ac:dyDescent="0.25">
      <c r="A384" s="119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  <c r="AM384" s="70"/>
      <c r="AN384" s="70"/>
      <c r="AO384" s="70"/>
      <c r="AP384" s="70"/>
      <c r="AQ384" s="70"/>
      <c r="AR384" s="70"/>
      <c r="AS384" s="70"/>
      <c r="AT384" s="70"/>
      <c r="AU384" s="70"/>
      <c r="AV384" s="70"/>
      <c r="AW384" s="70"/>
      <c r="AX384" s="70"/>
      <c r="AY384" s="70"/>
      <c r="AZ384" s="70"/>
      <c r="BA384" s="70"/>
      <c r="BB384" s="70"/>
      <c r="BC384" s="70"/>
      <c r="BD384" s="70"/>
      <c r="BE384" s="70"/>
      <c r="BF384" s="70"/>
      <c r="BG384" s="70"/>
      <c r="BH384" s="70"/>
      <c r="BI384" s="70"/>
      <c r="BJ384" s="70"/>
      <c r="BK384" s="70"/>
      <c r="BL384" s="70"/>
      <c r="BM384" s="70"/>
      <c r="BN384" s="70"/>
      <c r="BO384" s="70"/>
      <c r="BP384" s="70"/>
      <c r="BQ384" s="70"/>
      <c r="BR384" s="70"/>
      <c r="BS384" s="70"/>
      <c r="BT384" s="70"/>
      <c r="BU384" s="70"/>
      <c r="BV384" s="70"/>
      <c r="BW384" s="70"/>
      <c r="BX384" s="70"/>
      <c r="BY384" s="70"/>
      <c r="BZ384" s="70"/>
      <c r="CA384" s="70"/>
      <c r="CB384" s="70"/>
      <c r="CC384" s="70"/>
      <c r="CD384" s="70"/>
      <c r="CE384" s="70"/>
      <c r="CF384" s="70"/>
      <c r="CG384" s="70"/>
      <c r="CH384" s="70"/>
      <c r="CI384" s="70"/>
      <c r="CJ384" s="70"/>
      <c r="CK384" s="70"/>
      <c r="CL384" s="70"/>
      <c r="CM384" s="90"/>
    </row>
    <row r="385" spans="1:91" x14ac:dyDescent="0.25">
      <c r="A385" s="119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  <c r="AM385" s="70"/>
      <c r="AN385" s="70"/>
      <c r="AO385" s="70"/>
      <c r="AP385" s="70"/>
      <c r="AQ385" s="70"/>
      <c r="AR385" s="70"/>
      <c r="AS385" s="70"/>
      <c r="AT385" s="70"/>
      <c r="AU385" s="70"/>
      <c r="AV385" s="70"/>
      <c r="AW385" s="70"/>
      <c r="AX385" s="70"/>
      <c r="AY385" s="70"/>
      <c r="AZ385" s="70"/>
      <c r="BA385" s="70"/>
      <c r="BB385" s="70"/>
      <c r="BC385" s="70"/>
      <c r="BD385" s="70"/>
      <c r="BE385" s="70"/>
      <c r="BF385" s="70"/>
      <c r="BG385" s="70"/>
      <c r="BH385" s="70"/>
      <c r="BI385" s="70"/>
      <c r="BJ385" s="70"/>
      <c r="BK385" s="70"/>
      <c r="BL385" s="70"/>
      <c r="BM385" s="70"/>
      <c r="BN385" s="70"/>
      <c r="BO385" s="70"/>
      <c r="BP385" s="70"/>
      <c r="BQ385" s="70"/>
      <c r="BR385" s="70"/>
      <c r="BS385" s="70"/>
      <c r="BT385" s="70"/>
      <c r="BU385" s="70"/>
      <c r="BV385" s="70"/>
      <c r="BW385" s="70"/>
      <c r="BX385" s="70"/>
      <c r="BY385" s="70"/>
      <c r="BZ385" s="70"/>
      <c r="CA385" s="70"/>
      <c r="CB385" s="70"/>
      <c r="CC385" s="70"/>
      <c r="CD385" s="70"/>
      <c r="CE385" s="70"/>
      <c r="CF385" s="70"/>
      <c r="CG385" s="70"/>
      <c r="CH385" s="70"/>
      <c r="CI385" s="70"/>
      <c r="CJ385" s="70"/>
      <c r="CK385" s="70"/>
      <c r="CL385" s="70"/>
      <c r="CM385" s="90"/>
    </row>
    <row r="386" spans="1:91" x14ac:dyDescent="0.25">
      <c r="A386" s="119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  <c r="AM386" s="70"/>
      <c r="AN386" s="70"/>
      <c r="AO386" s="70"/>
      <c r="AP386" s="70"/>
      <c r="AQ386" s="70"/>
      <c r="AR386" s="70"/>
      <c r="AS386" s="70"/>
      <c r="AT386" s="70"/>
      <c r="AU386" s="70"/>
      <c r="AV386" s="70"/>
      <c r="AW386" s="70"/>
      <c r="AX386" s="70"/>
      <c r="AY386" s="70"/>
      <c r="AZ386" s="70"/>
      <c r="BA386" s="70"/>
      <c r="BB386" s="70"/>
      <c r="BC386" s="70"/>
      <c r="BD386" s="70"/>
      <c r="BE386" s="70"/>
      <c r="BF386" s="70"/>
      <c r="BG386" s="70"/>
      <c r="BH386" s="70"/>
      <c r="BI386" s="70"/>
      <c r="BJ386" s="70"/>
      <c r="BK386" s="70"/>
      <c r="BL386" s="70"/>
      <c r="BM386" s="70"/>
      <c r="BN386" s="70"/>
      <c r="BO386" s="70"/>
      <c r="BP386" s="70"/>
      <c r="BQ386" s="70"/>
      <c r="BR386" s="70"/>
      <c r="BS386" s="70"/>
      <c r="BT386" s="70"/>
      <c r="BU386" s="70"/>
      <c r="BV386" s="70"/>
      <c r="BW386" s="70"/>
      <c r="BX386" s="70"/>
      <c r="BY386" s="70"/>
      <c r="BZ386" s="70"/>
      <c r="CA386" s="70"/>
      <c r="CB386" s="70"/>
      <c r="CC386" s="70"/>
      <c r="CD386" s="70"/>
      <c r="CE386" s="70"/>
      <c r="CF386" s="70"/>
      <c r="CG386" s="70"/>
      <c r="CH386" s="70"/>
      <c r="CI386" s="70"/>
      <c r="CJ386" s="70"/>
      <c r="CK386" s="70"/>
      <c r="CL386" s="70"/>
      <c r="CM386" s="90"/>
    </row>
    <row r="387" spans="1:91" x14ac:dyDescent="0.25">
      <c r="A387" s="119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  <c r="AM387" s="70"/>
      <c r="AN387" s="70"/>
      <c r="AO387" s="70"/>
      <c r="AP387" s="70"/>
      <c r="AQ387" s="70"/>
      <c r="AR387" s="70"/>
      <c r="AS387" s="70"/>
      <c r="AT387" s="70"/>
      <c r="AU387" s="70"/>
      <c r="AV387" s="70"/>
      <c r="AW387" s="70"/>
      <c r="AX387" s="70"/>
      <c r="AY387" s="70"/>
      <c r="AZ387" s="70"/>
      <c r="BA387" s="70"/>
      <c r="BB387" s="70"/>
      <c r="BC387" s="70"/>
      <c r="BD387" s="70"/>
      <c r="BE387" s="70"/>
      <c r="BF387" s="70"/>
      <c r="BG387" s="70"/>
      <c r="BH387" s="70"/>
      <c r="BI387" s="70"/>
      <c r="BJ387" s="70"/>
      <c r="BK387" s="70"/>
      <c r="BL387" s="70"/>
      <c r="BM387" s="70"/>
      <c r="BN387" s="70"/>
      <c r="BO387" s="70"/>
      <c r="BP387" s="70"/>
      <c r="BQ387" s="70"/>
      <c r="BR387" s="70"/>
      <c r="BS387" s="70"/>
      <c r="BT387" s="70"/>
      <c r="BU387" s="70"/>
      <c r="BV387" s="70"/>
      <c r="BW387" s="70"/>
      <c r="BX387" s="70"/>
      <c r="BY387" s="70"/>
      <c r="BZ387" s="70"/>
      <c r="CA387" s="70"/>
      <c r="CB387" s="70"/>
      <c r="CC387" s="70"/>
      <c r="CD387" s="70"/>
      <c r="CE387" s="70"/>
      <c r="CF387" s="70"/>
      <c r="CG387" s="70"/>
      <c r="CH387" s="70"/>
      <c r="CI387" s="70"/>
      <c r="CJ387" s="70"/>
      <c r="CK387" s="70"/>
      <c r="CL387" s="70"/>
      <c r="CM387" s="90"/>
    </row>
    <row r="388" spans="1:91" x14ac:dyDescent="0.25">
      <c r="A388" s="119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  <c r="BH388" s="70"/>
      <c r="BI388" s="70"/>
      <c r="BJ388" s="70"/>
      <c r="BK388" s="70"/>
      <c r="BL388" s="70"/>
      <c r="BM388" s="70"/>
      <c r="BN388" s="70"/>
      <c r="BO388" s="70"/>
      <c r="BP388" s="70"/>
      <c r="BQ388" s="70"/>
      <c r="BR388" s="70"/>
      <c r="BS388" s="70"/>
      <c r="BT388" s="70"/>
      <c r="BU388" s="70"/>
      <c r="BV388" s="70"/>
      <c r="BW388" s="70"/>
      <c r="BX388" s="70"/>
      <c r="BY388" s="70"/>
      <c r="BZ388" s="70"/>
      <c r="CA388" s="70"/>
      <c r="CB388" s="70"/>
      <c r="CC388" s="70"/>
      <c r="CD388" s="70"/>
      <c r="CE388" s="70"/>
      <c r="CF388" s="70"/>
      <c r="CG388" s="70"/>
      <c r="CH388" s="70"/>
      <c r="CI388" s="70"/>
      <c r="CJ388" s="70"/>
      <c r="CK388" s="70"/>
      <c r="CL388" s="70"/>
      <c r="CM388" s="90"/>
    </row>
    <row r="389" spans="1:91" x14ac:dyDescent="0.25">
      <c r="A389" s="119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  <c r="BH389" s="70"/>
      <c r="BI389" s="70"/>
      <c r="BJ389" s="70"/>
      <c r="BK389" s="70"/>
      <c r="BL389" s="70"/>
      <c r="BM389" s="70"/>
      <c r="BN389" s="70"/>
      <c r="BO389" s="70"/>
      <c r="BP389" s="70"/>
      <c r="BQ389" s="70"/>
      <c r="BR389" s="70"/>
      <c r="BS389" s="70"/>
      <c r="BT389" s="70"/>
      <c r="BU389" s="70"/>
      <c r="BV389" s="70"/>
      <c r="BW389" s="70"/>
      <c r="BX389" s="70"/>
      <c r="BY389" s="70"/>
      <c r="BZ389" s="70"/>
      <c r="CA389" s="70"/>
      <c r="CB389" s="70"/>
      <c r="CC389" s="70"/>
      <c r="CD389" s="70"/>
      <c r="CE389" s="70"/>
      <c r="CF389" s="70"/>
      <c r="CG389" s="70"/>
      <c r="CH389" s="70"/>
      <c r="CI389" s="70"/>
      <c r="CJ389" s="70"/>
      <c r="CK389" s="70"/>
      <c r="CL389" s="70"/>
      <c r="CM389" s="90"/>
    </row>
    <row r="390" spans="1:91" x14ac:dyDescent="0.25">
      <c r="A390" s="119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  <c r="AN390" s="70"/>
      <c r="AO390" s="70"/>
      <c r="AP390" s="70"/>
      <c r="AQ390" s="70"/>
      <c r="AR390" s="70"/>
      <c r="AS390" s="70"/>
      <c r="AT390" s="70"/>
      <c r="AU390" s="70"/>
      <c r="AV390" s="70"/>
      <c r="AW390" s="70"/>
      <c r="AX390" s="70"/>
      <c r="AY390" s="70"/>
      <c r="AZ390" s="70"/>
      <c r="BA390" s="70"/>
      <c r="BB390" s="70"/>
      <c r="BC390" s="70"/>
      <c r="BD390" s="70"/>
      <c r="BE390" s="70"/>
      <c r="BF390" s="70"/>
      <c r="BG390" s="70"/>
      <c r="BH390" s="70"/>
      <c r="BI390" s="70"/>
      <c r="BJ390" s="70"/>
      <c r="BK390" s="70"/>
      <c r="BL390" s="70"/>
      <c r="BM390" s="70"/>
      <c r="BN390" s="70"/>
      <c r="BO390" s="70"/>
      <c r="BP390" s="70"/>
      <c r="BQ390" s="70"/>
      <c r="BR390" s="70"/>
      <c r="BS390" s="70"/>
      <c r="BT390" s="70"/>
      <c r="BU390" s="70"/>
      <c r="BV390" s="70"/>
      <c r="BW390" s="70"/>
      <c r="BX390" s="70"/>
      <c r="BY390" s="70"/>
      <c r="BZ390" s="70"/>
      <c r="CA390" s="70"/>
      <c r="CB390" s="70"/>
      <c r="CC390" s="70"/>
      <c r="CD390" s="70"/>
      <c r="CE390" s="70"/>
      <c r="CF390" s="70"/>
      <c r="CG390" s="70"/>
      <c r="CH390" s="70"/>
      <c r="CI390" s="70"/>
      <c r="CJ390" s="70"/>
      <c r="CK390" s="70"/>
      <c r="CL390" s="70"/>
      <c r="CM390" s="90"/>
    </row>
    <row r="391" spans="1:91" x14ac:dyDescent="0.25">
      <c r="A391" s="119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  <c r="AM391" s="70"/>
      <c r="AN391" s="70"/>
      <c r="AO391" s="70"/>
      <c r="AP391" s="70"/>
      <c r="AQ391" s="70"/>
      <c r="AR391" s="70"/>
      <c r="AS391" s="70"/>
      <c r="AT391" s="70"/>
      <c r="AU391" s="70"/>
      <c r="AV391" s="70"/>
      <c r="AW391" s="70"/>
      <c r="AX391" s="70"/>
      <c r="AY391" s="70"/>
      <c r="AZ391" s="70"/>
      <c r="BA391" s="70"/>
      <c r="BB391" s="70"/>
      <c r="BC391" s="70"/>
      <c r="BD391" s="70"/>
      <c r="BE391" s="70"/>
      <c r="BF391" s="70"/>
      <c r="BG391" s="70"/>
      <c r="BH391" s="70"/>
      <c r="BI391" s="70"/>
      <c r="BJ391" s="70"/>
      <c r="BK391" s="70"/>
      <c r="BL391" s="70"/>
      <c r="BM391" s="70"/>
      <c r="BN391" s="70"/>
      <c r="BO391" s="70"/>
      <c r="BP391" s="70"/>
      <c r="BQ391" s="70"/>
      <c r="BR391" s="70"/>
      <c r="BS391" s="70"/>
      <c r="BT391" s="70"/>
      <c r="BU391" s="70"/>
      <c r="BV391" s="70"/>
      <c r="BW391" s="70"/>
      <c r="BX391" s="70"/>
      <c r="BY391" s="70"/>
      <c r="BZ391" s="70"/>
      <c r="CA391" s="70"/>
      <c r="CB391" s="70"/>
      <c r="CC391" s="70"/>
      <c r="CD391" s="70"/>
      <c r="CE391" s="70"/>
      <c r="CF391" s="70"/>
      <c r="CG391" s="70"/>
      <c r="CH391" s="70"/>
      <c r="CI391" s="70"/>
      <c r="CJ391" s="70"/>
      <c r="CK391" s="70"/>
      <c r="CL391" s="70"/>
      <c r="CM391" s="90"/>
    </row>
    <row r="392" spans="1:91" x14ac:dyDescent="0.25">
      <c r="A392" s="119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  <c r="AM392" s="70"/>
      <c r="AN392" s="70"/>
      <c r="AO392" s="70"/>
      <c r="AP392" s="70"/>
      <c r="AQ392" s="70"/>
      <c r="AR392" s="70"/>
      <c r="AS392" s="70"/>
      <c r="AT392" s="70"/>
      <c r="AU392" s="70"/>
      <c r="AV392" s="70"/>
      <c r="AW392" s="70"/>
      <c r="AX392" s="70"/>
      <c r="AY392" s="70"/>
      <c r="AZ392" s="70"/>
      <c r="BA392" s="70"/>
      <c r="BB392" s="70"/>
      <c r="BC392" s="70"/>
      <c r="BD392" s="70"/>
      <c r="BE392" s="70"/>
      <c r="BF392" s="70"/>
      <c r="BG392" s="70"/>
      <c r="BH392" s="70"/>
      <c r="BI392" s="70"/>
      <c r="BJ392" s="70"/>
      <c r="BK392" s="70"/>
      <c r="BL392" s="70"/>
      <c r="BM392" s="70"/>
      <c r="BN392" s="70"/>
      <c r="BO392" s="70"/>
      <c r="BP392" s="70"/>
      <c r="BQ392" s="70"/>
      <c r="BR392" s="70"/>
      <c r="BS392" s="70"/>
      <c r="BT392" s="70"/>
      <c r="BU392" s="70"/>
      <c r="BV392" s="70"/>
      <c r="BW392" s="70"/>
      <c r="BX392" s="70"/>
      <c r="BY392" s="70"/>
      <c r="BZ392" s="70"/>
      <c r="CA392" s="70"/>
      <c r="CB392" s="70"/>
      <c r="CC392" s="70"/>
      <c r="CD392" s="70"/>
      <c r="CE392" s="70"/>
      <c r="CF392" s="70"/>
      <c r="CG392" s="70"/>
      <c r="CH392" s="70"/>
      <c r="CI392" s="70"/>
      <c r="CJ392" s="70"/>
      <c r="CK392" s="70"/>
      <c r="CL392" s="70"/>
      <c r="CM392" s="90"/>
    </row>
    <row r="393" spans="1:91" x14ac:dyDescent="0.25">
      <c r="A393" s="119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  <c r="AM393" s="70"/>
      <c r="AN393" s="70"/>
      <c r="AO393" s="70"/>
      <c r="AP393" s="70"/>
      <c r="AQ393" s="70"/>
      <c r="AR393" s="70"/>
      <c r="AS393" s="70"/>
      <c r="AT393" s="70"/>
      <c r="AU393" s="70"/>
      <c r="AV393" s="70"/>
      <c r="AW393" s="70"/>
      <c r="AX393" s="70"/>
      <c r="AY393" s="70"/>
      <c r="AZ393" s="70"/>
      <c r="BA393" s="70"/>
      <c r="BB393" s="70"/>
      <c r="BC393" s="70"/>
      <c r="BD393" s="70"/>
      <c r="BE393" s="70"/>
      <c r="BF393" s="70"/>
      <c r="BG393" s="70"/>
      <c r="BH393" s="70"/>
      <c r="BI393" s="70"/>
      <c r="BJ393" s="70"/>
      <c r="BK393" s="70"/>
      <c r="BL393" s="70"/>
      <c r="BM393" s="70"/>
      <c r="BN393" s="70"/>
      <c r="BO393" s="70"/>
      <c r="BP393" s="70"/>
      <c r="BQ393" s="70"/>
      <c r="BR393" s="70"/>
      <c r="BS393" s="70"/>
      <c r="BT393" s="70"/>
      <c r="BU393" s="70"/>
      <c r="BV393" s="70"/>
      <c r="BW393" s="70"/>
      <c r="BX393" s="70"/>
      <c r="BY393" s="70"/>
      <c r="BZ393" s="70"/>
      <c r="CA393" s="70"/>
      <c r="CB393" s="70"/>
      <c r="CC393" s="70"/>
      <c r="CD393" s="70"/>
      <c r="CE393" s="70"/>
      <c r="CF393" s="70"/>
      <c r="CG393" s="70"/>
      <c r="CH393" s="70"/>
      <c r="CI393" s="70"/>
      <c r="CJ393" s="70"/>
      <c r="CK393" s="70"/>
      <c r="CL393" s="70"/>
      <c r="CM393" s="90"/>
    </row>
    <row r="394" spans="1:91" x14ac:dyDescent="0.25">
      <c r="A394" s="119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  <c r="AM394" s="70"/>
      <c r="AN394" s="70"/>
      <c r="AO394" s="70"/>
      <c r="AP394" s="70"/>
      <c r="AQ394" s="70"/>
      <c r="AR394" s="70"/>
      <c r="AS394" s="70"/>
      <c r="AT394" s="70"/>
      <c r="AU394" s="70"/>
      <c r="AV394" s="70"/>
      <c r="AW394" s="70"/>
      <c r="AX394" s="70"/>
      <c r="AY394" s="70"/>
      <c r="AZ394" s="70"/>
      <c r="BA394" s="70"/>
      <c r="BB394" s="70"/>
      <c r="BC394" s="70"/>
      <c r="BD394" s="70"/>
      <c r="BE394" s="70"/>
      <c r="BF394" s="70"/>
      <c r="BG394" s="70"/>
      <c r="BH394" s="70"/>
      <c r="BI394" s="70"/>
      <c r="BJ394" s="70"/>
      <c r="BK394" s="70"/>
      <c r="BL394" s="70"/>
      <c r="BM394" s="70"/>
      <c r="BN394" s="70"/>
      <c r="BO394" s="70"/>
      <c r="BP394" s="70"/>
      <c r="BQ394" s="70"/>
      <c r="BR394" s="70"/>
      <c r="BS394" s="70"/>
      <c r="BT394" s="70"/>
      <c r="BU394" s="70"/>
      <c r="BV394" s="70"/>
      <c r="BW394" s="70"/>
      <c r="BX394" s="70"/>
      <c r="BY394" s="70"/>
      <c r="BZ394" s="70"/>
      <c r="CA394" s="70"/>
      <c r="CB394" s="70"/>
      <c r="CC394" s="70"/>
      <c r="CD394" s="70"/>
      <c r="CE394" s="70"/>
      <c r="CF394" s="70"/>
      <c r="CG394" s="70"/>
      <c r="CH394" s="70"/>
      <c r="CI394" s="70"/>
      <c r="CJ394" s="70"/>
      <c r="CK394" s="70"/>
      <c r="CL394" s="70"/>
      <c r="CM394" s="90"/>
    </row>
    <row r="395" spans="1:91" x14ac:dyDescent="0.25">
      <c r="A395" s="119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  <c r="AM395" s="70"/>
      <c r="AN395" s="70"/>
      <c r="AO395" s="70"/>
      <c r="AP395" s="70"/>
      <c r="AQ395" s="70"/>
      <c r="AR395" s="70"/>
      <c r="AS395" s="70"/>
      <c r="AT395" s="70"/>
      <c r="AU395" s="70"/>
      <c r="AV395" s="70"/>
      <c r="AW395" s="70"/>
      <c r="AX395" s="70"/>
      <c r="AY395" s="70"/>
      <c r="AZ395" s="70"/>
      <c r="BA395" s="70"/>
      <c r="BB395" s="70"/>
      <c r="BC395" s="70"/>
      <c r="BD395" s="70"/>
      <c r="BE395" s="70"/>
      <c r="BF395" s="70"/>
      <c r="BG395" s="70"/>
      <c r="BH395" s="70"/>
      <c r="BI395" s="70"/>
      <c r="BJ395" s="70"/>
      <c r="BK395" s="70"/>
      <c r="BL395" s="70"/>
      <c r="BM395" s="70"/>
      <c r="BN395" s="70"/>
      <c r="BO395" s="70"/>
      <c r="BP395" s="70"/>
      <c r="BQ395" s="70"/>
      <c r="BR395" s="70"/>
      <c r="BS395" s="70"/>
      <c r="BT395" s="70"/>
      <c r="BU395" s="70"/>
      <c r="BV395" s="70"/>
      <c r="BW395" s="70"/>
      <c r="BX395" s="70"/>
      <c r="BY395" s="70"/>
      <c r="BZ395" s="70"/>
      <c r="CA395" s="70"/>
      <c r="CB395" s="70"/>
      <c r="CC395" s="70"/>
      <c r="CD395" s="70"/>
      <c r="CE395" s="70"/>
      <c r="CF395" s="70"/>
      <c r="CG395" s="70"/>
      <c r="CH395" s="70"/>
      <c r="CI395" s="70"/>
      <c r="CJ395" s="70"/>
      <c r="CK395" s="70"/>
      <c r="CL395" s="70"/>
      <c r="CM395" s="90"/>
    </row>
    <row r="396" spans="1:91" x14ac:dyDescent="0.25">
      <c r="A396" s="119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  <c r="AM396" s="70"/>
      <c r="AN396" s="70"/>
      <c r="AO396" s="70"/>
      <c r="AP396" s="70"/>
      <c r="AQ396" s="70"/>
      <c r="AR396" s="70"/>
      <c r="AS396" s="70"/>
      <c r="AT396" s="70"/>
      <c r="AU396" s="70"/>
      <c r="AV396" s="70"/>
      <c r="AW396" s="70"/>
      <c r="AX396" s="70"/>
      <c r="AY396" s="70"/>
      <c r="AZ396" s="70"/>
      <c r="BA396" s="70"/>
      <c r="BB396" s="70"/>
      <c r="BC396" s="70"/>
      <c r="BD396" s="70"/>
      <c r="BE396" s="70"/>
      <c r="BF396" s="70"/>
      <c r="BG396" s="70"/>
      <c r="BH396" s="70"/>
      <c r="BI396" s="70"/>
      <c r="BJ396" s="70"/>
      <c r="BK396" s="70"/>
      <c r="BL396" s="70"/>
      <c r="BM396" s="70"/>
      <c r="BN396" s="70"/>
      <c r="BO396" s="70"/>
      <c r="BP396" s="70"/>
      <c r="BQ396" s="70"/>
      <c r="BR396" s="70"/>
      <c r="BS396" s="70"/>
      <c r="BT396" s="70"/>
      <c r="BU396" s="70"/>
      <c r="BV396" s="70"/>
      <c r="BW396" s="70"/>
      <c r="BX396" s="70"/>
      <c r="BY396" s="70"/>
      <c r="BZ396" s="70"/>
      <c r="CA396" s="70"/>
      <c r="CB396" s="70"/>
      <c r="CC396" s="70"/>
      <c r="CD396" s="70"/>
      <c r="CE396" s="70"/>
      <c r="CF396" s="70"/>
      <c r="CG396" s="70"/>
      <c r="CH396" s="70"/>
      <c r="CI396" s="70"/>
      <c r="CJ396" s="70"/>
      <c r="CK396" s="70"/>
      <c r="CL396" s="70"/>
      <c r="CM396" s="90"/>
    </row>
    <row r="397" spans="1:91" x14ac:dyDescent="0.25">
      <c r="A397" s="119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  <c r="AM397" s="70"/>
      <c r="AN397" s="70"/>
      <c r="AO397" s="70"/>
      <c r="AP397" s="70"/>
      <c r="AQ397" s="70"/>
      <c r="AR397" s="70"/>
      <c r="AS397" s="70"/>
      <c r="AT397" s="70"/>
      <c r="AU397" s="70"/>
      <c r="AV397" s="70"/>
      <c r="AW397" s="70"/>
      <c r="AX397" s="70"/>
      <c r="AY397" s="70"/>
      <c r="AZ397" s="70"/>
      <c r="BA397" s="70"/>
      <c r="BB397" s="70"/>
      <c r="BC397" s="70"/>
      <c r="BD397" s="70"/>
      <c r="BE397" s="70"/>
      <c r="BF397" s="70"/>
      <c r="BG397" s="70"/>
      <c r="BH397" s="70"/>
      <c r="BI397" s="70"/>
      <c r="BJ397" s="70"/>
      <c r="BK397" s="70"/>
      <c r="BL397" s="70"/>
      <c r="BM397" s="70"/>
      <c r="BN397" s="70"/>
      <c r="BO397" s="70"/>
      <c r="BP397" s="70"/>
      <c r="BQ397" s="70"/>
      <c r="BR397" s="70"/>
      <c r="BS397" s="70"/>
      <c r="BT397" s="70"/>
      <c r="BU397" s="70"/>
      <c r="BV397" s="70"/>
      <c r="BW397" s="70"/>
      <c r="BX397" s="70"/>
      <c r="BY397" s="70"/>
      <c r="BZ397" s="70"/>
      <c r="CA397" s="70"/>
      <c r="CB397" s="70"/>
      <c r="CC397" s="70"/>
      <c r="CD397" s="70"/>
      <c r="CE397" s="70"/>
      <c r="CF397" s="70"/>
      <c r="CG397" s="70"/>
      <c r="CH397" s="70"/>
      <c r="CI397" s="70"/>
      <c r="CJ397" s="70"/>
      <c r="CK397" s="70"/>
      <c r="CL397" s="70"/>
      <c r="CM397" s="90"/>
    </row>
    <row r="398" spans="1:91" x14ac:dyDescent="0.25">
      <c r="A398" s="119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  <c r="AO398" s="70"/>
      <c r="AP398" s="70"/>
      <c r="AQ398" s="70"/>
      <c r="AR398" s="70"/>
      <c r="AS398" s="70"/>
      <c r="AT398" s="70"/>
      <c r="AU398" s="70"/>
      <c r="AV398" s="70"/>
      <c r="AW398" s="70"/>
      <c r="AX398" s="70"/>
      <c r="AY398" s="70"/>
      <c r="AZ398" s="70"/>
      <c r="BA398" s="70"/>
      <c r="BB398" s="70"/>
      <c r="BC398" s="70"/>
      <c r="BD398" s="70"/>
      <c r="BE398" s="70"/>
      <c r="BF398" s="70"/>
      <c r="BG398" s="70"/>
      <c r="BH398" s="70"/>
      <c r="BI398" s="70"/>
      <c r="BJ398" s="70"/>
      <c r="BK398" s="70"/>
      <c r="BL398" s="70"/>
      <c r="BM398" s="70"/>
      <c r="BN398" s="70"/>
      <c r="BO398" s="70"/>
      <c r="BP398" s="70"/>
      <c r="BQ398" s="70"/>
      <c r="BR398" s="70"/>
      <c r="BS398" s="70"/>
      <c r="BT398" s="70"/>
      <c r="BU398" s="70"/>
      <c r="BV398" s="70"/>
      <c r="BW398" s="70"/>
      <c r="BX398" s="70"/>
      <c r="BY398" s="70"/>
      <c r="BZ398" s="70"/>
      <c r="CA398" s="70"/>
      <c r="CB398" s="70"/>
      <c r="CC398" s="70"/>
      <c r="CD398" s="70"/>
      <c r="CE398" s="70"/>
      <c r="CF398" s="70"/>
      <c r="CG398" s="70"/>
      <c r="CH398" s="70"/>
      <c r="CI398" s="70"/>
      <c r="CJ398" s="70"/>
      <c r="CK398" s="70"/>
      <c r="CL398" s="70"/>
      <c r="CM398" s="90"/>
    </row>
    <row r="399" spans="1:91" x14ac:dyDescent="0.25">
      <c r="A399" s="119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90"/>
    </row>
    <row r="400" spans="1:91" x14ac:dyDescent="0.25">
      <c r="A400" s="119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90"/>
    </row>
    <row r="401" spans="1:91" x14ac:dyDescent="0.25">
      <c r="A401" s="119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90"/>
    </row>
    <row r="402" spans="1:91" x14ac:dyDescent="0.25">
      <c r="A402" s="119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X402" s="70"/>
      <c r="AY402" s="70"/>
      <c r="AZ402" s="70"/>
      <c r="BA402" s="70"/>
      <c r="BB402" s="70"/>
      <c r="BC402" s="70"/>
      <c r="BD402" s="70"/>
      <c r="BE402" s="70"/>
      <c r="BF402" s="70"/>
      <c r="BG402" s="70"/>
      <c r="BH402" s="70"/>
      <c r="BI402" s="70"/>
      <c r="BJ402" s="70"/>
      <c r="BK402" s="70"/>
      <c r="BL402" s="70"/>
      <c r="BM402" s="70"/>
      <c r="BN402" s="70"/>
      <c r="BO402" s="70"/>
      <c r="BP402" s="70"/>
      <c r="BQ402" s="70"/>
      <c r="BR402" s="70"/>
      <c r="BS402" s="70"/>
      <c r="BT402" s="70"/>
      <c r="BU402" s="70"/>
      <c r="BV402" s="70"/>
      <c r="BW402" s="70"/>
      <c r="BX402" s="70"/>
      <c r="BY402" s="70"/>
      <c r="BZ402" s="70"/>
      <c r="CA402" s="70"/>
      <c r="CB402" s="70"/>
      <c r="CC402" s="70"/>
      <c r="CD402" s="70"/>
      <c r="CE402" s="70"/>
      <c r="CF402" s="70"/>
      <c r="CG402" s="70"/>
      <c r="CH402" s="70"/>
      <c r="CI402" s="70"/>
      <c r="CJ402" s="70"/>
      <c r="CK402" s="70"/>
      <c r="CL402" s="70"/>
      <c r="CM402" s="90"/>
    </row>
    <row r="403" spans="1:91" x14ac:dyDescent="0.25">
      <c r="A403" s="119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  <c r="AM403" s="70"/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X403" s="70"/>
      <c r="AY403" s="70"/>
      <c r="AZ403" s="70"/>
      <c r="BA403" s="70"/>
      <c r="BB403" s="70"/>
      <c r="BC403" s="70"/>
      <c r="BD403" s="70"/>
      <c r="BE403" s="70"/>
      <c r="BF403" s="70"/>
      <c r="BG403" s="70"/>
      <c r="BH403" s="70"/>
      <c r="BI403" s="70"/>
      <c r="BJ403" s="70"/>
      <c r="BK403" s="70"/>
      <c r="BL403" s="70"/>
      <c r="BM403" s="70"/>
      <c r="BN403" s="70"/>
      <c r="BO403" s="70"/>
      <c r="BP403" s="70"/>
      <c r="BQ403" s="70"/>
      <c r="BR403" s="70"/>
      <c r="BS403" s="70"/>
      <c r="BT403" s="70"/>
      <c r="BU403" s="70"/>
      <c r="BV403" s="70"/>
      <c r="BW403" s="70"/>
      <c r="BX403" s="70"/>
      <c r="BY403" s="70"/>
      <c r="BZ403" s="70"/>
      <c r="CA403" s="70"/>
      <c r="CB403" s="70"/>
      <c r="CC403" s="70"/>
      <c r="CD403" s="70"/>
      <c r="CE403" s="70"/>
      <c r="CF403" s="70"/>
      <c r="CG403" s="70"/>
      <c r="CH403" s="70"/>
      <c r="CI403" s="70"/>
      <c r="CJ403" s="70"/>
      <c r="CK403" s="70"/>
      <c r="CL403" s="70"/>
      <c r="CM403" s="90"/>
    </row>
    <row r="404" spans="1:91" x14ac:dyDescent="0.25">
      <c r="A404" s="119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  <c r="AM404" s="70"/>
      <c r="AN404" s="70"/>
      <c r="AO404" s="70"/>
      <c r="AP404" s="70"/>
      <c r="AQ404" s="70"/>
      <c r="AR404" s="70"/>
      <c r="AS404" s="70"/>
      <c r="AT404" s="70"/>
      <c r="AU404" s="70"/>
      <c r="AV404" s="70"/>
      <c r="AW404" s="70"/>
      <c r="AX404" s="70"/>
      <c r="AY404" s="70"/>
      <c r="AZ404" s="70"/>
      <c r="BA404" s="70"/>
      <c r="BB404" s="70"/>
      <c r="BC404" s="70"/>
      <c r="BD404" s="70"/>
      <c r="BE404" s="70"/>
      <c r="BF404" s="70"/>
      <c r="BG404" s="70"/>
      <c r="BH404" s="70"/>
      <c r="BI404" s="70"/>
      <c r="BJ404" s="70"/>
      <c r="BK404" s="70"/>
      <c r="BL404" s="70"/>
      <c r="BM404" s="70"/>
      <c r="BN404" s="70"/>
      <c r="BO404" s="70"/>
      <c r="BP404" s="70"/>
      <c r="BQ404" s="70"/>
      <c r="BR404" s="70"/>
      <c r="BS404" s="70"/>
      <c r="BT404" s="70"/>
      <c r="BU404" s="70"/>
      <c r="BV404" s="70"/>
      <c r="BW404" s="70"/>
      <c r="BX404" s="70"/>
      <c r="BY404" s="70"/>
      <c r="BZ404" s="70"/>
      <c r="CA404" s="70"/>
      <c r="CB404" s="70"/>
      <c r="CC404" s="70"/>
      <c r="CD404" s="70"/>
      <c r="CE404" s="70"/>
      <c r="CF404" s="70"/>
      <c r="CG404" s="70"/>
      <c r="CH404" s="70"/>
      <c r="CI404" s="70"/>
      <c r="CJ404" s="70"/>
      <c r="CK404" s="70"/>
      <c r="CL404" s="70"/>
      <c r="CM404" s="90"/>
    </row>
    <row r="405" spans="1:91" x14ac:dyDescent="0.25">
      <c r="A405" s="119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  <c r="AM405" s="70"/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X405" s="70"/>
      <c r="AY405" s="70"/>
      <c r="AZ405" s="70"/>
      <c r="BA405" s="70"/>
      <c r="BB405" s="70"/>
      <c r="BC405" s="70"/>
      <c r="BD405" s="70"/>
      <c r="BE405" s="70"/>
      <c r="BF405" s="70"/>
      <c r="BG405" s="70"/>
      <c r="BH405" s="70"/>
      <c r="BI405" s="70"/>
      <c r="BJ405" s="70"/>
      <c r="BK405" s="70"/>
      <c r="BL405" s="70"/>
      <c r="BM405" s="70"/>
      <c r="BN405" s="70"/>
      <c r="BO405" s="70"/>
      <c r="BP405" s="70"/>
      <c r="BQ405" s="70"/>
      <c r="BR405" s="70"/>
      <c r="BS405" s="70"/>
      <c r="BT405" s="70"/>
      <c r="BU405" s="70"/>
      <c r="BV405" s="70"/>
      <c r="BW405" s="70"/>
      <c r="BX405" s="70"/>
      <c r="BY405" s="70"/>
      <c r="BZ405" s="70"/>
      <c r="CA405" s="70"/>
      <c r="CB405" s="70"/>
      <c r="CC405" s="70"/>
      <c r="CD405" s="70"/>
      <c r="CE405" s="70"/>
      <c r="CF405" s="70"/>
      <c r="CG405" s="70"/>
      <c r="CH405" s="70"/>
      <c r="CI405" s="70"/>
      <c r="CJ405" s="70"/>
      <c r="CK405" s="70"/>
      <c r="CL405" s="70"/>
      <c r="CM405" s="90"/>
    </row>
    <row r="406" spans="1:91" x14ac:dyDescent="0.25">
      <c r="A406" s="119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X406" s="70"/>
      <c r="AY406" s="70"/>
      <c r="AZ406" s="70"/>
      <c r="BA406" s="70"/>
      <c r="BB406" s="70"/>
      <c r="BC406" s="70"/>
      <c r="BD406" s="70"/>
      <c r="BE406" s="70"/>
      <c r="BF406" s="70"/>
      <c r="BG406" s="70"/>
      <c r="BH406" s="70"/>
      <c r="BI406" s="70"/>
      <c r="BJ406" s="70"/>
      <c r="BK406" s="70"/>
      <c r="BL406" s="70"/>
      <c r="BM406" s="70"/>
      <c r="BN406" s="70"/>
      <c r="BO406" s="70"/>
      <c r="BP406" s="70"/>
      <c r="BQ406" s="70"/>
      <c r="BR406" s="70"/>
      <c r="BS406" s="70"/>
      <c r="BT406" s="70"/>
      <c r="BU406" s="70"/>
      <c r="BV406" s="70"/>
      <c r="BW406" s="70"/>
      <c r="BX406" s="70"/>
      <c r="BY406" s="70"/>
      <c r="BZ406" s="70"/>
      <c r="CA406" s="70"/>
      <c r="CB406" s="70"/>
      <c r="CC406" s="70"/>
      <c r="CD406" s="70"/>
      <c r="CE406" s="70"/>
      <c r="CF406" s="70"/>
      <c r="CG406" s="70"/>
      <c r="CH406" s="70"/>
      <c r="CI406" s="70"/>
      <c r="CJ406" s="70"/>
      <c r="CK406" s="70"/>
      <c r="CL406" s="70"/>
      <c r="CM406" s="90"/>
    </row>
    <row r="407" spans="1:91" x14ac:dyDescent="0.25">
      <c r="A407" s="119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X407" s="70"/>
      <c r="AY407" s="70"/>
      <c r="AZ407" s="70"/>
      <c r="BA407" s="70"/>
      <c r="BB407" s="70"/>
      <c r="BC407" s="70"/>
      <c r="BD407" s="70"/>
      <c r="BE407" s="70"/>
      <c r="BF407" s="70"/>
      <c r="BG407" s="70"/>
      <c r="BH407" s="70"/>
      <c r="BI407" s="70"/>
      <c r="BJ407" s="70"/>
      <c r="BK407" s="70"/>
      <c r="BL407" s="70"/>
      <c r="BM407" s="70"/>
      <c r="BN407" s="70"/>
      <c r="BO407" s="70"/>
      <c r="BP407" s="70"/>
      <c r="BQ407" s="70"/>
      <c r="BR407" s="70"/>
      <c r="BS407" s="70"/>
      <c r="BT407" s="70"/>
      <c r="BU407" s="70"/>
      <c r="BV407" s="70"/>
      <c r="BW407" s="70"/>
      <c r="BX407" s="70"/>
      <c r="BY407" s="70"/>
      <c r="BZ407" s="70"/>
      <c r="CA407" s="70"/>
      <c r="CB407" s="70"/>
      <c r="CC407" s="70"/>
      <c r="CD407" s="70"/>
      <c r="CE407" s="70"/>
      <c r="CF407" s="70"/>
      <c r="CG407" s="70"/>
      <c r="CH407" s="70"/>
      <c r="CI407" s="70"/>
      <c r="CJ407" s="70"/>
      <c r="CK407" s="70"/>
      <c r="CL407" s="70"/>
      <c r="CM407" s="90"/>
    </row>
    <row r="408" spans="1:91" x14ac:dyDescent="0.25">
      <c r="A408" s="119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  <c r="AM408" s="70"/>
      <c r="AN408" s="70"/>
      <c r="AO408" s="70"/>
      <c r="AP408" s="70"/>
      <c r="AQ408" s="70"/>
      <c r="AR408" s="70"/>
      <c r="AS408" s="70"/>
      <c r="AT408" s="70"/>
      <c r="AU408" s="70"/>
      <c r="AV408" s="70"/>
      <c r="AW408" s="70"/>
      <c r="AX408" s="70"/>
      <c r="AY408" s="70"/>
      <c r="AZ408" s="70"/>
      <c r="BA408" s="70"/>
      <c r="BB408" s="70"/>
      <c r="BC408" s="70"/>
      <c r="BD408" s="70"/>
      <c r="BE408" s="70"/>
      <c r="BF408" s="70"/>
      <c r="BG408" s="70"/>
      <c r="BH408" s="70"/>
      <c r="BI408" s="70"/>
      <c r="BJ408" s="70"/>
      <c r="BK408" s="70"/>
      <c r="BL408" s="70"/>
      <c r="BM408" s="70"/>
      <c r="BN408" s="70"/>
      <c r="BO408" s="70"/>
      <c r="BP408" s="70"/>
      <c r="BQ408" s="70"/>
      <c r="BR408" s="70"/>
      <c r="BS408" s="70"/>
      <c r="BT408" s="70"/>
      <c r="BU408" s="70"/>
      <c r="BV408" s="70"/>
      <c r="BW408" s="70"/>
      <c r="BX408" s="70"/>
      <c r="BY408" s="70"/>
      <c r="BZ408" s="70"/>
      <c r="CA408" s="70"/>
      <c r="CB408" s="70"/>
      <c r="CC408" s="70"/>
      <c r="CD408" s="70"/>
      <c r="CE408" s="70"/>
      <c r="CF408" s="70"/>
      <c r="CG408" s="70"/>
      <c r="CH408" s="70"/>
      <c r="CI408" s="70"/>
      <c r="CJ408" s="70"/>
      <c r="CK408" s="70"/>
      <c r="CL408" s="70"/>
      <c r="CM408" s="90"/>
    </row>
    <row r="409" spans="1:91" x14ac:dyDescent="0.25">
      <c r="A409" s="119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  <c r="AM409" s="70"/>
      <c r="AN409" s="70"/>
      <c r="AO409" s="70"/>
      <c r="AP409" s="70"/>
      <c r="AQ409" s="70"/>
      <c r="AR409" s="70"/>
      <c r="AS409" s="70"/>
      <c r="AT409" s="70"/>
      <c r="AU409" s="70"/>
      <c r="AV409" s="70"/>
      <c r="AW409" s="70"/>
      <c r="AX409" s="70"/>
      <c r="AY409" s="70"/>
      <c r="AZ409" s="70"/>
      <c r="BA409" s="70"/>
      <c r="BB409" s="70"/>
      <c r="BC409" s="70"/>
      <c r="BD409" s="70"/>
      <c r="BE409" s="70"/>
      <c r="BF409" s="70"/>
      <c r="BG409" s="70"/>
      <c r="BH409" s="70"/>
      <c r="BI409" s="70"/>
      <c r="BJ409" s="70"/>
      <c r="BK409" s="70"/>
      <c r="BL409" s="70"/>
      <c r="BM409" s="70"/>
      <c r="BN409" s="70"/>
      <c r="BO409" s="70"/>
      <c r="BP409" s="70"/>
      <c r="BQ409" s="70"/>
      <c r="BR409" s="70"/>
      <c r="BS409" s="70"/>
      <c r="BT409" s="70"/>
      <c r="BU409" s="70"/>
      <c r="BV409" s="70"/>
      <c r="BW409" s="70"/>
      <c r="BX409" s="70"/>
      <c r="BY409" s="70"/>
      <c r="BZ409" s="70"/>
      <c r="CA409" s="70"/>
      <c r="CB409" s="70"/>
      <c r="CC409" s="70"/>
      <c r="CD409" s="70"/>
      <c r="CE409" s="70"/>
      <c r="CF409" s="70"/>
      <c r="CG409" s="70"/>
      <c r="CH409" s="70"/>
      <c r="CI409" s="70"/>
      <c r="CJ409" s="70"/>
      <c r="CK409" s="70"/>
      <c r="CL409" s="70"/>
      <c r="CM409" s="90"/>
    </row>
    <row r="410" spans="1:91" x14ac:dyDescent="0.25">
      <c r="A410" s="119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  <c r="AM410" s="70"/>
      <c r="AN410" s="70"/>
      <c r="AO410" s="70"/>
      <c r="AP410" s="70"/>
      <c r="AQ410" s="70"/>
      <c r="AR410" s="70"/>
      <c r="AS410" s="70"/>
      <c r="AT410" s="70"/>
      <c r="AU410" s="70"/>
      <c r="AV410" s="70"/>
      <c r="AW410" s="70"/>
      <c r="AX410" s="70"/>
      <c r="AY410" s="70"/>
      <c r="AZ410" s="70"/>
      <c r="BA410" s="70"/>
      <c r="BB410" s="70"/>
      <c r="BC410" s="70"/>
      <c r="BD410" s="70"/>
      <c r="BE410" s="70"/>
      <c r="BF410" s="70"/>
      <c r="BG410" s="70"/>
      <c r="BH410" s="70"/>
      <c r="BI410" s="70"/>
      <c r="BJ410" s="70"/>
      <c r="BK410" s="70"/>
      <c r="BL410" s="70"/>
      <c r="BM410" s="70"/>
      <c r="BN410" s="70"/>
      <c r="BO410" s="70"/>
      <c r="BP410" s="70"/>
      <c r="BQ410" s="70"/>
      <c r="BR410" s="70"/>
      <c r="BS410" s="70"/>
      <c r="BT410" s="70"/>
      <c r="BU410" s="70"/>
      <c r="BV410" s="70"/>
      <c r="BW410" s="70"/>
      <c r="BX410" s="70"/>
      <c r="BY410" s="70"/>
      <c r="BZ410" s="70"/>
      <c r="CA410" s="70"/>
      <c r="CB410" s="70"/>
      <c r="CC410" s="70"/>
      <c r="CD410" s="70"/>
      <c r="CE410" s="70"/>
      <c r="CF410" s="70"/>
      <c r="CG410" s="70"/>
      <c r="CH410" s="70"/>
      <c r="CI410" s="70"/>
      <c r="CJ410" s="70"/>
      <c r="CK410" s="70"/>
      <c r="CL410" s="70"/>
      <c r="CM410" s="90"/>
    </row>
    <row r="411" spans="1:91" x14ac:dyDescent="0.25">
      <c r="A411" s="119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  <c r="AM411" s="70"/>
      <c r="AN411" s="70"/>
      <c r="AO411" s="70"/>
      <c r="AP411" s="70"/>
      <c r="AQ411" s="70"/>
      <c r="AR411" s="70"/>
      <c r="AS411" s="70"/>
      <c r="AT411" s="70"/>
      <c r="AU411" s="70"/>
      <c r="AV411" s="70"/>
      <c r="AW411" s="70"/>
      <c r="AX411" s="70"/>
      <c r="AY411" s="70"/>
      <c r="AZ411" s="70"/>
      <c r="BA411" s="70"/>
      <c r="BB411" s="70"/>
      <c r="BC411" s="70"/>
      <c r="BD411" s="70"/>
      <c r="BE411" s="70"/>
      <c r="BF411" s="70"/>
      <c r="BG411" s="70"/>
      <c r="BH411" s="70"/>
      <c r="BI411" s="70"/>
      <c r="BJ411" s="70"/>
      <c r="BK411" s="70"/>
      <c r="BL411" s="70"/>
      <c r="BM411" s="70"/>
      <c r="BN411" s="70"/>
      <c r="BO411" s="70"/>
      <c r="BP411" s="70"/>
      <c r="BQ411" s="70"/>
      <c r="BR411" s="70"/>
      <c r="BS411" s="70"/>
      <c r="BT411" s="70"/>
      <c r="BU411" s="70"/>
      <c r="BV411" s="70"/>
      <c r="BW411" s="70"/>
      <c r="BX411" s="70"/>
      <c r="BY411" s="70"/>
      <c r="BZ411" s="70"/>
      <c r="CA411" s="70"/>
      <c r="CB411" s="70"/>
      <c r="CC411" s="70"/>
      <c r="CD411" s="70"/>
      <c r="CE411" s="70"/>
      <c r="CF411" s="70"/>
      <c r="CG411" s="70"/>
      <c r="CH411" s="70"/>
      <c r="CI411" s="70"/>
      <c r="CJ411" s="70"/>
      <c r="CK411" s="70"/>
      <c r="CL411" s="70"/>
      <c r="CM411" s="90"/>
    </row>
    <row r="412" spans="1:91" x14ac:dyDescent="0.25">
      <c r="A412" s="119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  <c r="AM412" s="70"/>
      <c r="AN412" s="70"/>
      <c r="AO412" s="70"/>
      <c r="AP412" s="70"/>
      <c r="AQ412" s="70"/>
      <c r="AR412" s="70"/>
      <c r="AS412" s="70"/>
      <c r="AT412" s="70"/>
      <c r="AU412" s="70"/>
      <c r="AV412" s="70"/>
      <c r="AW412" s="70"/>
      <c r="AX412" s="70"/>
      <c r="AY412" s="70"/>
      <c r="AZ412" s="70"/>
      <c r="BA412" s="70"/>
      <c r="BB412" s="70"/>
      <c r="BC412" s="70"/>
      <c r="BD412" s="70"/>
      <c r="BE412" s="70"/>
      <c r="BF412" s="70"/>
      <c r="BG412" s="70"/>
      <c r="BH412" s="70"/>
      <c r="BI412" s="70"/>
      <c r="BJ412" s="70"/>
      <c r="BK412" s="70"/>
      <c r="BL412" s="70"/>
      <c r="BM412" s="70"/>
      <c r="BN412" s="70"/>
      <c r="BO412" s="70"/>
      <c r="BP412" s="70"/>
      <c r="BQ412" s="70"/>
      <c r="BR412" s="70"/>
      <c r="BS412" s="70"/>
      <c r="BT412" s="70"/>
      <c r="BU412" s="70"/>
      <c r="BV412" s="70"/>
      <c r="BW412" s="70"/>
      <c r="BX412" s="70"/>
      <c r="BY412" s="70"/>
      <c r="BZ412" s="70"/>
      <c r="CA412" s="70"/>
      <c r="CB412" s="70"/>
      <c r="CC412" s="70"/>
      <c r="CD412" s="70"/>
      <c r="CE412" s="70"/>
      <c r="CF412" s="70"/>
      <c r="CG412" s="70"/>
      <c r="CH412" s="70"/>
      <c r="CI412" s="70"/>
      <c r="CJ412" s="70"/>
      <c r="CK412" s="70"/>
      <c r="CL412" s="70"/>
      <c r="CM412" s="90"/>
    </row>
    <row r="413" spans="1:91" x14ac:dyDescent="0.25">
      <c r="A413" s="119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  <c r="AM413" s="70"/>
      <c r="AN413" s="70"/>
      <c r="AO413" s="70"/>
      <c r="AP413" s="70"/>
      <c r="AQ413" s="70"/>
      <c r="AR413" s="70"/>
      <c r="AS413" s="70"/>
      <c r="AT413" s="70"/>
      <c r="AU413" s="70"/>
      <c r="AV413" s="70"/>
      <c r="AW413" s="70"/>
      <c r="AX413" s="70"/>
      <c r="AY413" s="70"/>
      <c r="AZ413" s="70"/>
      <c r="BA413" s="70"/>
      <c r="BB413" s="70"/>
      <c r="BC413" s="70"/>
      <c r="BD413" s="70"/>
      <c r="BE413" s="70"/>
      <c r="BF413" s="70"/>
      <c r="BG413" s="70"/>
      <c r="BH413" s="70"/>
      <c r="BI413" s="70"/>
      <c r="BJ413" s="70"/>
      <c r="BK413" s="70"/>
      <c r="BL413" s="70"/>
      <c r="BM413" s="70"/>
      <c r="BN413" s="70"/>
      <c r="BO413" s="70"/>
      <c r="BP413" s="70"/>
      <c r="BQ413" s="70"/>
      <c r="BR413" s="70"/>
      <c r="BS413" s="70"/>
      <c r="BT413" s="70"/>
      <c r="BU413" s="70"/>
      <c r="BV413" s="70"/>
      <c r="BW413" s="70"/>
      <c r="BX413" s="70"/>
      <c r="BY413" s="70"/>
      <c r="BZ413" s="70"/>
      <c r="CA413" s="70"/>
      <c r="CB413" s="70"/>
      <c r="CC413" s="70"/>
      <c r="CD413" s="70"/>
      <c r="CE413" s="70"/>
      <c r="CF413" s="70"/>
      <c r="CG413" s="70"/>
      <c r="CH413" s="70"/>
      <c r="CI413" s="70"/>
      <c r="CJ413" s="70"/>
      <c r="CK413" s="70"/>
      <c r="CL413" s="70"/>
      <c r="CM413" s="90"/>
    </row>
    <row r="414" spans="1:91" x14ac:dyDescent="0.25">
      <c r="A414" s="119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  <c r="AK414" s="70"/>
      <c r="AL414" s="70"/>
      <c r="AM414" s="70"/>
      <c r="AN414" s="70"/>
      <c r="AO414" s="70"/>
      <c r="AP414" s="70"/>
      <c r="AQ414" s="70"/>
      <c r="AR414" s="70"/>
      <c r="AS414" s="70"/>
      <c r="AT414" s="70"/>
      <c r="AU414" s="70"/>
      <c r="AV414" s="70"/>
      <c r="AW414" s="70"/>
      <c r="AX414" s="70"/>
      <c r="AY414" s="70"/>
      <c r="AZ414" s="70"/>
      <c r="BA414" s="70"/>
      <c r="BB414" s="70"/>
      <c r="BC414" s="70"/>
      <c r="BD414" s="70"/>
      <c r="BE414" s="70"/>
      <c r="BF414" s="70"/>
      <c r="BG414" s="70"/>
      <c r="BH414" s="70"/>
      <c r="BI414" s="70"/>
      <c r="BJ414" s="70"/>
      <c r="BK414" s="70"/>
      <c r="BL414" s="70"/>
      <c r="BM414" s="70"/>
      <c r="BN414" s="70"/>
      <c r="BO414" s="70"/>
      <c r="BP414" s="70"/>
      <c r="BQ414" s="70"/>
      <c r="BR414" s="70"/>
      <c r="BS414" s="70"/>
      <c r="BT414" s="70"/>
      <c r="BU414" s="70"/>
      <c r="BV414" s="70"/>
      <c r="BW414" s="70"/>
      <c r="BX414" s="70"/>
      <c r="BY414" s="70"/>
      <c r="BZ414" s="70"/>
      <c r="CA414" s="70"/>
      <c r="CB414" s="70"/>
      <c r="CC414" s="70"/>
      <c r="CD414" s="70"/>
      <c r="CE414" s="70"/>
      <c r="CF414" s="70"/>
      <c r="CG414" s="70"/>
      <c r="CH414" s="70"/>
      <c r="CI414" s="70"/>
      <c r="CJ414" s="70"/>
      <c r="CK414" s="70"/>
      <c r="CL414" s="70"/>
      <c r="CM414" s="90"/>
    </row>
    <row r="415" spans="1:91" x14ac:dyDescent="0.25">
      <c r="A415" s="119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70"/>
      <c r="AK415" s="70"/>
      <c r="AL415" s="70"/>
      <c r="AM415" s="70"/>
      <c r="AN415" s="70"/>
      <c r="AO415" s="70"/>
      <c r="AP415" s="70"/>
      <c r="AQ415" s="70"/>
      <c r="AR415" s="70"/>
      <c r="AS415" s="70"/>
      <c r="AT415" s="70"/>
      <c r="AU415" s="70"/>
      <c r="AV415" s="70"/>
      <c r="AW415" s="70"/>
      <c r="AX415" s="70"/>
      <c r="AY415" s="70"/>
      <c r="AZ415" s="70"/>
      <c r="BA415" s="70"/>
      <c r="BB415" s="70"/>
      <c r="BC415" s="70"/>
      <c r="BD415" s="70"/>
      <c r="BE415" s="70"/>
      <c r="BF415" s="70"/>
      <c r="BG415" s="70"/>
      <c r="BH415" s="70"/>
      <c r="BI415" s="70"/>
      <c r="BJ415" s="70"/>
      <c r="BK415" s="70"/>
      <c r="BL415" s="70"/>
      <c r="BM415" s="70"/>
      <c r="BN415" s="70"/>
      <c r="BO415" s="70"/>
      <c r="BP415" s="70"/>
      <c r="BQ415" s="70"/>
      <c r="BR415" s="70"/>
      <c r="BS415" s="70"/>
      <c r="BT415" s="70"/>
      <c r="BU415" s="70"/>
      <c r="BV415" s="70"/>
      <c r="BW415" s="70"/>
      <c r="BX415" s="70"/>
      <c r="BY415" s="70"/>
      <c r="BZ415" s="70"/>
      <c r="CA415" s="70"/>
      <c r="CB415" s="70"/>
      <c r="CC415" s="70"/>
      <c r="CD415" s="70"/>
      <c r="CE415" s="70"/>
      <c r="CF415" s="70"/>
      <c r="CG415" s="70"/>
      <c r="CH415" s="70"/>
      <c r="CI415" s="70"/>
      <c r="CJ415" s="70"/>
      <c r="CK415" s="70"/>
      <c r="CL415" s="70"/>
      <c r="CM415" s="90"/>
    </row>
    <row r="416" spans="1:91" x14ac:dyDescent="0.25">
      <c r="A416" s="119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70"/>
      <c r="AK416" s="70"/>
      <c r="AL416" s="70"/>
      <c r="AM416" s="70"/>
      <c r="AN416" s="70"/>
      <c r="AO416" s="70"/>
      <c r="AP416" s="70"/>
      <c r="AQ416" s="70"/>
      <c r="AR416" s="70"/>
      <c r="AS416" s="70"/>
      <c r="AT416" s="70"/>
      <c r="AU416" s="70"/>
      <c r="AV416" s="70"/>
      <c r="AW416" s="70"/>
      <c r="AX416" s="70"/>
      <c r="AY416" s="70"/>
      <c r="AZ416" s="70"/>
      <c r="BA416" s="70"/>
      <c r="BB416" s="70"/>
      <c r="BC416" s="70"/>
      <c r="BD416" s="70"/>
      <c r="BE416" s="70"/>
      <c r="BF416" s="70"/>
      <c r="BG416" s="70"/>
      <c r="BH416" s="70"/>
      <c r="BI416" s="70"/>
      <c r="BJ416" s="70"/>
      <c r="BK416" s="70"/>
      <c r="BL416" s="70"/>
      <c r="BM416" s="70"/>
      <c r="BN416" s="70"/>
      <c r="BO416" s="70"/>
      <c r="BP416" s="70"/>
      <c r="BQ416" s="70"/>
      <c r="BR416" s="70"/>
      <c r="BS416" s="70"/>
      <c r="BT416" s="70"/>
      <c r="BU416" s="70"/>
      <c r="BV416" s="70"/>
      <c r="BW416" s="70"/>
      <c r="BX416" s="70"/>
      <c r="BY416" s="70"/>
      <c r="BZ416" s="70"/>
      <c r="CA416" s="70"/>
      <c r="CB416" s="70"/>
      <c r="CC416" s="70"/>
      <c r="CD416" s="70"/>
      <c r="CE416" s="70"/>
      <c r="CF416" s="70"/>
      <c r="CG416" s="70"/>
      <c r="CH416" s="70"/>
      <c r="CI416" s="70"/>
      <c r="CJ416" s="70"/>
      <c r="CK416" s="70"/>
      <c r="CL416" s="70"/>
      <c r="CM416" s="90"/>
    </row>
    <row r="417" spans="1:91" x14ac:dyDescent="0.25">
      <c r="A417" s="119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  <c r="BH417" s="70"/>
      <c r="BI417" s="70"/>
      <c r="BJ417" s="70"/>
      <c r="BK417" s="70"/>
      <c r="BL417" s="70"/>
      <c r="BM417" s="70"/>
      <c r="BN417" s="70"/>
      <c r="BO417" s="70"/>
      <c r="BP417" s="70"/>
      <c r="BQ417" s="70"/>
      <c r="BR417" s="70"/>
      <c r="BS417" s="70"/>
      <c r="BT417" s="70"/>
      <c r="BU417" s="70"/>
      <c r="BV417" s="70"/>
      <c r="BW417" s="70"/>
      <c r="BX417" s="70"/>
      <c r="BY417" s="70"/>
      <c r="BZ417" s="70"/>
      <c r="CA417" s="70"/>
      <c r="CB417" s="70"/>
      <c r="CC417" s="70"/>
      <c r="CD417" s="70"/>
      <c r="CE417" s="70"/>
      <c r="CF417" s="70"/>
      <c r="CG417" s="70"/>
      <c r="CH417" s="70"/>
      <c r="CI417" s="70"/>
      <c r="CJ417" s="70"/>
      <c r="CK417" s="70"/>
      <c r="CL417" s="70"/>
      <c r="CM417" s="90"/>
    </row>
    <row r="418" spans="1:91" x14ac:dyDescent="0.25">
      <c r="A418" s="119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  <c r="AM418" s="70"/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X418" s="70"/>
      <c r="AY418" s="70"/>
      <c r="AZ418" s="70"/>
      <c r="BA418" s="70"/>
      <c r="BB418" s="70"/>
      <c r="BC418" s="70"/>
      <c r="BD418" s="70"/>
      <c r="BE418" s="70"/>
      <c r="BF418" s="70"/>
      <c r="BG418" s="70"/>
      <c r="BH418" s="70"/>
      <c r="BI418" s="70"/>
      <c r="BJ418" s="70"/>
      <c r="BK418" s="70"/>
      <c r="BL418" s="70"/>
      <c r="BM418" s="70"/>
      <c r="BN418" s="70"/>
      <c r="BO418" s="70"/>
      <c r="BP418" s="70"/>
      <c r="BQ418" s="70"/>
      <c r="BR418" s="70"/>
      <c r="BS418" s="70"/>
      <c r="BT418" s="70"/>
      <c r="BU418" s="70"/>
      <c r="BV418" s="70"/>
      <c r="BW418" s="70"/>
      <c r="BX418" s="70"/>
      <c r="BY418" s="70"/>
      <c r="BZ418" s="70"/>
      <c r="CA418" s="70"/>
      <c r="CB418" s="70"/>
      <c r="CC418" s="70"/>
      <c r="CD418" s="70"/>
      <c r="CE418" s="70"/>
      <c r="CF418" s="70"/>
      <c r="CG418" s="70"/>
      <c r="CH418" s="70"/>
      <c r="CI418" s="70"/>
      <c r="CJ418" s="70"/>
      <c r="CK418" s="70"/>
      <c r="CL418" s="70"/>
      <c r="CM418" s="90"/>
    </row>
    <row r="419" spans="1:91" x14ac:dyDescent="0.25">
      <c r="A419" s="119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  <c r="AM419" s="7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  <c r="BH419" s="70"/>
      <c r="BI419" s="70"/>
      <c r="BJ419" s="70"/>
      <c r="BK419" s="70"/>
      <c r="BL419" s="70"/>
      <c r="BM419" s="70"/>
      <c r="BN419" s="70"/>
      <c r="BO419" s="70"/>
      <c r="BP419" s="70"/>
      <c r="BQ419" s="70"/>
      <c r="BR419" s="70"/>
      <c r="BS419" s="70"/>
      <c r="BT419" s="70"/>
      <c r="BU419" s="70"/>
      <c r="BV419" s="70"/>
      <c r="BW419" s="70"/>
      <c r="BX419" s="70"/>
      <c r="BY419" s="70"/>
      <c r="BZ419" s="70"/>
      <c r="CA419" s="70"/>
      <c r="CB419" s="70"/>
      <c r="CC419" s="70"/>
      <c r="CD419" s="70"/>
      <c r="CE419" s="70"/>
      <c r="CF419" s="70"/>
      <c r="CG419" s="70"/>
      <c r="CH419" s="70"/>
      <c r="CI419" s="70"/>
      <c r="CJ419" s="70"/>
      <c r="CK419" s="70"/>
      <c r="CL419" s="70"/>
      <c r="CM419" s="90"/>
    </row>
    <row r="420" spans="1:91" ht="15.75" thickBot="1" x14ac:dyDescent="0.3">
      <c r="A420" s="120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96"/>
      <c r="AK420" s="96"/>
      <c r="AL420" s="96"/>
      <c r="AM420" s="96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96"/>
      <c r="AY420" s="96"/>
      <c r="AZ420" s="96"/>
      <c r="BA420" s="96"/>
      <c r="BB420" s="96"/>
      <c r="BC420" s="96"/>
      <c r="BD420" s="96"/>
      <c r="BE420" s="96"/>
      <c r="BF420" s="96"/>
      <c r="BG420" s="96"/>
      <c r="BH420" s="96"/>
      <c r="BI420" s="96"/>
      <c r="BJ420" s="96"/>
      <c r="BK420" s="96"/>
      <c r="BL420" s="96"/>
      <c r="BM420" s="96"/>
      <c r="BN420" s="96"/>
      <c r="BO420" s="96"/>
      <c r="BP420" s="96"/>
      <c r="BQ420" s="96"/>
      <c r="BR420" s="96"/>
      <c r="BS420" s="96"/>
      <c r="BT420" s="96"/>
      <c r="BU420" s="96"/>
      <c r="BV420" s="96"/>
      <c r="BW420" s="96"/>
      <c r="BX420" s="96"/>
      <c r="BY420" s="96"/>
      <c r="BZ420" s="96"/>
      <c r="CA420" s="96"/>
      <c r="CB420" s="96"/>
      <c r="CC420" s="96"/>
      <c r="CD420" s="96"/>
      <c r="CE420" s="96"/>
      <c r="CF420" s="96"/>
      <c r="CG420" s="96"/>
      <c r="CH420" s="96"/>
      <c r="CI420" s="96"/>
      <c r="CJ420" s="96"/>
      <c r="CK420" s="96"/>
      <c r="CL420" s="96"/>
      <c r="CM420" s="99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2012</vt:lpstr>
      <vt:lpstr>2011</vt:lpstr>
      <vt:lpstr>Hoja3</vt:lpstr>
    </vt:vector>
  </TitlesOfParts>
  <Company>I. Municipalidad de Cuenca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F. Pacheco Osorio</dc:creator>
  <cp:lastModifiedBy>Daniel F. Pacheco Osorio</cp:lastModifiedBy>
  <dcterms:created xsi:type="dcterms:W3CDTF">2013-01-04T13:30:33Z</dcterms:created>
  <dcterms:modified xsi:type="dcterms:W3CDTF">2013-02-14T21:11:13Z</dcterms:modified>
</cp:coreProperties>
</file>